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COVID19\Campanha de vacinação\Distribuição 21\"/>
    </mc:Choice>
  </mc:AlternateContent>
  <bookViews>
    <workbookView xWindow="0" yWindow="0" windowWidth="21570" windowHeight="9150"/>
  </bookViews>
  <sheets>
    <sheet name="Plan1" sheetId="20" r:id="rId1"/>
    <sheet name="Calculo Morro" sheetId="21" r:id="rId2"/>
  </sheets>
  <definedNames>
    <definedName name="_xlnm._FilterDatabase" localSheetId="1" hidden="1">'Calculo Morro'!$A$1:$J$36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M5" i="20" l="1"/>
  <c r="EM6" i="20"/>
  <c r="EM7" i="20"/>
  <c r="EM8" i="20"/>
  <c r="EM9" i="20"/>
  <c r="EM10" i="20"/>
  <c r="EM11" i="20"/>
  <c r="EM12" i="20"/>
  <c r="EM13" i="20"/>
  <c r="EM14" i="20"/>
  <c r="EM15" i="20"/>
  <c r="EM16" i="20"/>
  <c r="EM17" i="20"/>
  <c r="EM18" i="20"/>
  <c r="EM19" i="20"/>
  <c r="EM20" i="20"/>
  <c r="EM21" i="20"/>
  <c r="EM22" i="20"/>
  <c r="EM23" i="20"/>
  <c r="EM24" i="20"/>
  <c r="EM25" i="20"/>
  <c r="EM26" i="20"/>
  <c r="EM27" i="20"/>
  <c r="EM28" i="20"/>
  <c r="EM29" i="20"/>
  <c r="EM30" i="20"/>
  <c r="EM31" i="20"/>
  <c r="EM32" i="20"/>
  <c r="EM33" i="20"/>
  <c r="EM34" i="20"/>
  <c r="EM35" i="20"/>
  <c r="EM36" i="20"/>
  <c r="EM37" i="20"/>
  <c r="EM38" i="20"/>
  <c r="EM4" i="20"/>
  <c r="BB5" i="20"/>
  <c r="BB6" i="20"/>
  <c r="BB7" i="20"/>
  <c r="BB8" i="20"/>
  <c r="BB9" i="20"/>
  <c r="BB10" i="20"/>
  <c r="BB11" i="20"/>
  <c r="BB12" i="20"/>
  <c r="BB13" i="20"/>
  <c r="BB14" i="20"/>
  <c r="BB15" i="20"/>
  <c r="BB16" i="20"/>
  <c r="BB17" i="20"/>
  <c r="BB18" i="20"/>
  <c r="BB19" i="20"/>
  <c r="BB20" i="20"/>
  <c r="BB21" i="20"/>
  <c r="BB22" i="20"/>
  <c r="BB23" i="20"/>
  <c r="BB24" i="20"/>
  <c r="BB25" i="20"/>
  <c r="BB26" i="20"/>
  <c r="BB27" i="20"/>
  <c r="BB28" i="20"/>
  <c r="BB29" i="20"/>
  <c r="BB30" i="20"/>
  <c r="BB31" i="20"/>
  <c r="BB32" i="20"/>
  <c r="BB33" i="20"/>
  <c r="BB34" i="20"/>
  <c r="BB35" i="20"/>
  <c r="BB36" i="20"/>
  <c r="BB37" i="20"/>
  <c r="BB38" i="20"/>
  <c r="BB4" i="20"/>
  <c r="AZ39" i="20"/>
  <c r="EK79" i="20" l="1"/>
  <c r="EE79" i="20"/>
  <c r="EG79" i="20" s="1"/>
  <c r="EI78" i="20"/>
  <c r="EK78" i="20" s="1"/>
  <c r="EE78" i="20"/>
  <c r="EG78" i="20" s="1"/>
  <c r="EI77" i="20"/>
  <c r="EK77" i="20" s="1"/>
  <c r="EE77" i="20"/>
  <c r="EG77" i="20" s="1"/>
  <c r="EI76" i="20"/>
  <c r="EK76" i="20" s="1"/>
  <c r="EE76" i="20"/>
  <c r="EG76" i="20" s="1"/>
  <c r="EI75" i="20"/>
  <c r="EK75" i="20" s="1"/>
  <c r="EE75" i="20"/>
  <c r="EG75" i="20" s="1"/>
  <c r="EI74" i="20"/>
  <c r="EK74" i="20" s="1"/>
  <c r="EE74" i="20"/>
  <c r="EG74" i="20" s="1"/>
  <c r="EK73" i="20"/>
  <c r="EE73" i="20"/>
  <c r="EG73" i="20" s="1"/>
  <c r="EI72" i="20"/>
  <c r="EK72" i="20" s="1"/>
  <c r="EE72" i="20"/>
  <c r="EG72" i="20" s="1"/>
  <c r="EI71" i="20"/>
  <c r="EK71" i="20" s="1"/>
  <c r="EE71" i="20"/>
  <c r="EG71" i="20" s="1"/>
  <c r="EI70" i="20"/>
  <c r="EK70" i="20" s="1"/>
  <c r="EE70" i="20"/>
  <c r="EG70" i="20" s="1"/>
  <c r="EI69" i="20"/>
  <c r="EK69" i="20" s="1"/>
  <c r="EG69" i="20"/>
  <c r="EE69" i="20"/>
  <c r="EI68" i="20"/>
  <c r="EK68" i="20" s="1"/>
  <c r="EE68" i="20"/>
  <c r="EG68" i="20" s="1"/>
  <c r="EI67" i="20"/>
  <c r="EK67" i="20" s="1"/>
  <c r="EE67" i="20"/>
  <c r="EG67" i="20" s="1"/>
  <c r="EI66" i="20"/>
  <c r="EK66" i="20" s="1"/>
  <c r="EE66" i="20"/>
  <c r="EG66" i="20" s="1"/>
  <c r="EI65" i="20"/>
  <c r="EK65" i="20" s="1"/>
  <c r="EE65" i="20"/>
  <c r="EG65" i="20" s="1"/>
  <c r="EI64" i="20"/>
  <c r="EK64" i="20" s="1"/>
  <c r="EE64" i="20"/>
  <c r="EG64" i="20" s="1"/>
  <c r="EI63" i="20"/>
  <c r="EK63" i="20" s="1"/>
  <c r="EE63" i="20"/>
  <c r="EG63" i="20" s="1"/>
  <c r="EI62" i="20"/>
  <c r="EK62" i="20" s="1"/>
  <c r="EE62" i="20"/>
  <c r="EG62" i="20" s="1"/>
  <c r="EI61" i="20"/>
  <c r="EK61" i="20" s="1"/>
  <c r="EG61" i="20"/>
  <c r="EE61" i="20"/>
  <c r="EI60" i="20"/>
  <c r="EK60" i="20" s="1"/>
  <c r="EE60" i="20"/>
  <c r="EG60" i="20" s="1"/>
  <c r="EI59" i="20"/>
  <c r="EK59" i="20" s="1"/>
  <c r="EE59" i="20"/>
  <c r="EG59" i="20" s="1"/>
  <c r="EI58" i="20"/>
  <c r="EK58" i="20" s="1"/>
  <c r="EE58" i="20"/>
  <c r="EG58" i="20" s="1"/>
  <c r="EI57" i="20"/>
  <c r="EK57" i="20" s="1"/>
  <c r="EE57" i="20"/>
  <c r="EG57" i="20" s="1"/>
  <c r="EI56" i="20"/>
  <c r="EK56" i="20" s="1"/>
  <c r="EE56" i="20"/>
  <c r="EG56" i="20" s="1"/>
  <c r="EI55" i="20"/>
  <c r="EK55" i="20" s="1"/>
  <c r="EE55" i="20"/>
  <c r="EG55" i="20" s="1"/>
  <c r="EI54" i="20"/>
  <c r="EK54" i="20" s="1"/>
  <c r="EE54" i="20"/>
  <c r="EG54" i="20" s="1"/>
  <c r="EI53" i="20"/>
  <c r="EK53" i="20" s="1"/>
  <c r="EG53" i="20"/>
  <c r="EE53" i="20"/>
  <c r="EI52" i="20"/>
  <c r="EK52" i="20" s="1"/>
  <c r="EE52" i="20"/>
  <c r="EG52" i="20" s="1"/>
  <c r="EI51" i="20"/>
  <c r="EK51" i="20" s="1"/>
  <c r="EE51" i="20"/>
  <c r="EG51" i="20" s="1"/>
  <c r="EI50" i="20"/>
  <c r="EK50" i="20" s="1"/>
  <c r="EE50" i="20"/>
  <c r="EG50" i="20" s="1"/>
  <c r="EI49" i="20"/>
  <c r="EK49" i="20" s="1"/>
  <c r="EE49" i="20"/>
  <c r="EG49" i="20" s="1"/>
  <c r="EI48" i="20"/>
  <c r="EK48" i="20" s="1"/>
  <c r="EE48" i="20"/>
  <c r="EG48" i="20" s="1"/>
  <c r="EI47" i="20"/>
  <c r="EK47" i="20" s="1"/>
  <c r="EE47" i="20"/>
  <c r="EG47" i="20" s="1"/>
  <c r="EI46" i="20"/>
  <c r="EK46" i="20" s="1"/>
  <c r="EE46" i="20"/>
  <c r="EG46" i="20" s="1"/>
  <c r="EI45" i="20"/>
  <c r="EG45" i="20"/>
  <c r="EE45" i="20"/>
  <c r="EK44" i="20"/>
  <c r="EJ44" i="20"/>
  <c r="EG44" i="20"/>
  <c r="EF44" i="20"/>
  <c r="EJ39" i="20"/>
  <c r="EI39" i="20"/>
  <c r="EF39" i="20"/>
  <c r="EE39" i="20"/>
  <c r="EK38" i="20"/>
  <c r="EG38" i="20"/>
  <c r="EK37" i="20"/>
  <c r="EG37" i="20"/>
  <c r="EK36" i="20"/>
  <c r="EG36" i="20"/>
  <c r="EK35" i="20"/>
  <c r="EG35" i="20"/>
  <c r="EK34" i="20"/>
  <c r="EG34" i="20"/>
  <c r="EK33" i="20"/>
  <c r="EG33" i="20"/>
  <c r="EK32" i="20"/>
  <c r="EG32" i="20"/>
  <c r="EK31" i="20"/>
  <c r="EG31" i="20"/>
  <c r="EK30" i="20"/>
  <c r="EG30" i="20"/>
  <c r="EK29" i="20"/>
  <c r="EG29" i="20"/>
  <c r="EK28" i="20"/>
  <c r="EG28" i="20"/>
  <c r="EK27" i="20"/>
  <c r="EG27" i="20"/>
  <c r="EK26" i="20"/>
  <c r="EG26" i="20"/>
  <c r="EK25" i="20"/>
  <c r="EG25" i="20"/>
  <c r="EK24" i="20"/>
  <c r="EG24" i="20"/>
  <c r="EK23" i="20"/>
  <c r="EG23" i="20"/>
  <c r="EK22" i="20"/>
  <c r="EG22" i="20"/>
  <c r="EK21" i="20"/>
  <c r="EG21" i="20"/>
  <c r="EK20" i="20"/>
  <c r="EG20" i="20"/>
  <c r="EK19" i="20"/>
  <c r="EG19" i="20"/>
  <c r="EK18" i="20"/>
  <c r="EG18" i="20"/>
  <c r="EK17" i="20"/>
  <c r="EG17" i="20"/>
  <c r="EK16" i="20"/>
  <c r="EG16" i="20"/>
  <c r="EK15" i="20"/>
  <c r="EG15" i="20"/>
  <c r="EK14" i="20"/>
  <c r="EG14" i="20"/>
  <c r="EK13" i="20"/>
  <c r="EG13" i="20"/>
  <c r="EK12" i="20"/>
  <c r="EG12" i="20"/>
  <c r="EK11" i="20"/>
  <c r="EG11" i="20"/>
  <c r="EK10" i="20"/>
  <c r="EG10" i="20"/>
  <c r="EK9" i="20"/>
  <c r="EG9" i="20"/>
  <c r="EK8" i="20"/>
  <c r="EG8" i="20"/>
  <c r="EK7" i="20"/>
  <c r="EG7" i="20"/>
  <c r="EK6" i="20"/>
  <c r="EG6" i="20"/>
  <c r="EK5" i="20"/>
  <c r="EG5" i="20"/>
  <c r="EK4" i="20"/>
  <c r="EG4" i="20"/>
  <c r="EK39" i="20" l="1"/>
  <c r="EI80" i="20"/>
  <c r="EI81" i="20" s="1"/>
  <c r="EK81" i="20" s="1"/>
  <c r="EG39" i="20"/>
  <c r="EE80" i="20"/>
  <c r="EE81" i="20" s="1"/>
  <c r="EG81" i="20" s="1"/>
  <c r="EG80" i="20"/>
  <c r="EK45" i="20"/>
  <c r="EK80" i="20" s="1"/>
  <c r="EC79" i="20"/>
  <c r="DW79" i="20"/>
  <c r="DY79" i="20" s="1"/>
  <c r="EA78" i="20"/>
  <c r="EC78" i="20" s="1"/>
  <c r="DW78" i="20"/>
  <c r="DY78" i="20" s="1"/>
  <c r="EA77" i="20"/>
  <c r="EC77" i="20" s="1"/>
  <c r="DW77" i="20"/>
  <c r="DY77" i="20" s="1"/>
  <c r="EA76" i="20"/>
  <c r="EC76" i="20" s="1"/>
  <c r="DW76" i="20"/>
  <c r="DY76" i="20" s="1"/>
  <c r="EA75" i="20"/>
  <c r="EC75" i="20" s="1"/>
  <c r="DW75" i="20"/>
  <c r="DY75" i="20" s="1"/>
  <c r="EA74" i="20"/>
  <c r="EC74" i="20" s="1"/>
  <c r="DW74" i="20"/>
  <c r="DY74" i="20" s="1"/>
  <c r="EC73" i="20"/>
  <c r="DW73" i="20"/>
  <c r="DY73" i="20" s="1"/>
  <c r="EA72" i="20"/>
  <c r="EC72" i="20" s="1"/>
  <c r="DW72" i="20"/>
  <c r="DY72" i="20" s="1"/>
  <c r="EA71" i="20"/>
  <c r="EC71" i="20" s="1"/>
  <c r="DY71" i="20"/>
  <c r="DW71" i="20"/>
  <c r="EA70" i="20"/>
  <c r="EC70" i="20" s="1"/>
  <c r="DW70" i="20"/>
  <c r="DY70" i="20" s="1"/>
  <c r="EA69" i="20"/>
  <c r="EC69" i="20" s="1"/>
  <c r="DW69" i="20"/>
  <c r="DY69" i="20" s="1"/>
  <c r="EA68" i="20"/>
  <c r="EC68" i="20" s="1"/>
  <c r="DW68" i="20"/>
  <c r="DY68" i="20" s="1"/>
  <c r="EA67" i="20"/>
  <c r="EC67" i="20" s="1"/>
  <c r="DW67" i="20"/>
  <c r="DY67" i="20" s="1"/>
  <c r="EA66" i="20"/>
  <c r="EC66" i="20" s="1"/>
  <c r="DW66" i="20"/>
  <c r="DY66" i="20" s="1"/>
  <c r="EA65" i="20"/>
  <c r="EC65" i="20" s="1"/>
  <c r="DW65" i="20"/>
  <c r="DY65" i="20" s="1"/>
  <c r="EA64" i="20"/>
  <c r="EC64" i="20" s="1"/>
  <c r="DW64" i="20"/>
  <c r="DY64" i="20" s="1"/>
  <c r="EA63" i="20"/>
  <c r="EC63" i="20" s="1"/>
  <c r="DW63" i="20"/>
  <c r="DY63" i="20" s="1"/>
  <c r="EA62" i="20"/>
  <c r="EC62" i="20" s="1"/>
  <c r="DW62" i="20"/>
  <c r="DY62" i="20" s="1"/>
  <c r="EA61" i="20"/>
  <c r="EC61" i="20" s="1"/>
  <c r="DW61" i="20"/>
  <c r="DY61" i="20" s="1"/>
  <c r="EA60" i="20"/>
  <c r="EC60" i="20" s="1"/>
  <c r="DW60" i="20"/>
  <c r="DY60" i="20" s="1"/>
  <c r="EA59" i="20"/>
  <c r="EC59" i="20" s="1"/>
  <c r="DW59" i="20"/>
  <c r="DY59" i="20" s="1"/>
  <c r="EA58" i="20"/>
  <c r="EC58" i="20" s="1"/>
  <c r="DW58" i="20"/>
  <c r="DY58" i="20" s="1"/>
  <c r="EA57" i="20"/>
  <c r="EC57" i="20" s="1"/>
  <c r="DW57" i="20"/>
  <c r="DY57" i="20" s="1"/>
  <c r="EA56" i="20"/>
  <c r="EC56" i="20" s="1"/>
  <c r="DW56" i="20"/>
  <c r="DY56" i="20" s="1"/>
  <c r="EA55" i="20"/>
  <c r="EC55" i="20" s="1"/>
  <c r="DY55" i="20"/>
  <c r="DW55" i="20"/>
  <c r="EA54" i="20"/>
  <c r="EC54" i="20" s="1"/>
  <c r="DW54" i="20"/>
  <c r="DY54" i="20" s="1"/>
  <c r="EA53" i="20"/>
  <c r="EC53" i="20" s="1"/>
  <c r="DW53" i="20"/>
  <c r="DY53" i="20" s="1"/>
  <c r="EA52" i="20"/>
  <c r="EC52" i="20" s="1"/>
  <c r="DW52" i="20"/>
  <c r="DY52" i="20" s="1"/>
  <c r="EA51" i="20"/>
  <c r="EC51" i="20" s="1"/>
  <c r="DW51" i="20"/>
  <c r="DY51" i="20" s="1"/>
  <c r="EA50" i="20"/>
  <c r="EC50" i="20" s="1"/>
  <c r="DW50" i="20"/>
  <c r="DY50" i="20" s="1"/>
  <c r="EA49" i="20"/>
  <c r="EC49" i="20" s="1"/>
  <c r="DW49" i="20"/>
  <c r="DY49" i="20" s="1"/>
  <c r="EA48" i="20"/>
  <c r="EC48" i="20" s="1"/>
  <c r="DW48" i="20"/>
  <c r="DY48" i="20" s="1"/>
  <c r="EA47" i="20"/>
  <c r="EC47" i="20" s="1"/>
  <c r="DW47" i="20"/>
  <c r="DY47" i="20" s="1"/>
  <c r="EA46" i="20"/>
  <c r="EC46" i="20" s="1"/>
  <c r="DW46" i="20"/>
  <c r="DY46" i="20" s="1"/>
  <c r="EA45" i="20"/>
  <c r="DW45" i="20"/>
  <c r="EC44" i="20"/>
  <c r="EB44" i="20"/>
  <c r="DY44" i="20"/>
  <c r="DX44" i="20"/>
  <c r="EB39" i="20"/>
  <c r="EA39" i="20"/>
  <c r="DX39" i="20"/>
  <c r="DW39" i="20"/>
  <c r="EC38" i="20"/>
  <c r="DY38" i="20"/>
  <c r="EC37" i="20"/>
  <c r="DY37" i="20"/>
  <c r="EC36" i="20"/>
  <c r="DY36" i="20"/>
  <c r="EC35" i="20"/>
  <c r="DY35" i="20"/>
  <c r="EC34" i="20"/>
  <c r="DY34" i="20"/>
  <c r="EC33" i="20"/>
  <c r="DY33" i="20"/>
  <c r="EC32" i="20"/>
  <c r="DY32" i="20"/>
  <c r="EC31" i="20"/>
  <c r="DY31" i="20"/>
  <c r="EC30" i="20"/>
  <c r="DY30" i="20"/>
  <c r="EC29" i="20"/>
  <c r="DY29" i="20"/>
  <c r="EC28" i="20"/>
  <c r="DY28" i="20"/>
  <c r="EC27" i="20"/>
  <c r="DY27" i="20"/>
  <c r="EC26" i="20"/>
  <c r="DY26" i="20"/>
  <c r="EC25" i="20"/>
  <c r="DY25" i="20"/>
  <c r="EC24" i="20"/>
  <c r="DY24" i="20"/>
  <c r="EC23" i="20"/>
  <c r="DY23" i="20"/>
  <c r="EC22" i="20"/>
  <c r="DY22" i="20"/>
  <c r="EC21" i="20"/>
  <c r="DY21" i="20"/>
  <c r="EC20" i="20"/>
  <c r="DY20" i="20"/>
  <c r="EC19" i="20"/>
  <c r="DY19" i="20"/>
  <c r="EC18" i="20"/>
  <c r="DY18" i="20"/>
  <c r="EC17" i="20"/>
  <c r="DY17" i="20"/>
  <c r="EC16" i="20"/>
  <c r="DY16" i="20"/>
  <c r="EC15" i="20"/>
  <c r="DY15" i="20"/>
  <c r="EC14" i="20"/>
  <c r="DY14" i="20"/>
  <c r="EC13" i="20"/>
  <c r="DY13" i="20"/>
  <c r="EC12" i="20"/>
  <c r="DY12" i="20"/>
  <c r="EC11" i="20"/>
  <c r="DY11" i="20"/>
  <c r="EC10" i="20"/>
  <c r="DY10" i="20"/>
  <c r="EC9" i="20"/>
  <c r="DY9" i="20"/>
  <c r="EC8" i="20"/>
  <c r="DY8" i="20"/>
  <c r="EC7" i="20"/>
  <c r="DY7" i="20"/>
  <c r="EC6" i="20"/>
  <c r="DY6" i="20"/>
  <c r="EC5" i="20"/>
  <c r="DY5" i="20"/>
  <c r="EC4" i="20"/>
  <c r="DY4" i="20"/>
  <c r="DY39" i="20" l="1"/>
  <c r="EA80" i="20"/>
  <c r="EA81" i="20" s="1"/>
  <c r="EC81" i="20" s="1"/>
  <c r="EC39" i="20"/>
  <c r="DW80" i="20"/>
  <c r="DW81" i="20" s="1"/>
  <c r="DY81" i="20" s="1"/>
  <c r="DY45" i="20"/>
  <c r="DY80" i="20" s="1"/>
  <c r="EC45" i="20"/>
  <c r="EC80" i="20" s="1"/>
  <c r="DU32" i="20"/>
  <c r="DU33" i="20"/>
  <c r="DU34" i="20"/>
  <c r="DU35" i="20"/>
  <c r="DU36" i="20"/>
  <c r="DU37" i="20"/>
  <c r="DU38" i="20"/>
  <c r="DU79" i="20"/>
  <c r="DO79" i="20"/>
  <c r="DQ79" i="20" s="1"/>
  <c r="DS78" i="20"/>
  <c r="DU78" i="20" s="1"/>
  <c r="DO78" i="20"/>
  <c r="DQ78" i="20" s="1"/>
  <c r="DS77" i="20"/>
  <c r="DU77" i="20" s="1"/>
  <c r="DO77" i="20"/>
  <c r="DQ77" i="20" s="1"/>
  <c r="DS76" i="20"/>
  <c r="DU76" i="20" s="1"/>
  <c r="DO76" i="20"/>
  <c r="DQ76" i="20" s="1"/>
  <c r="DS75" i="20"/>
  <c r="DU75" i="20" s="1"/>
  <c r="DO75" i="20"/>
  <c r="DQ75" i="20" s="1"/>
  <c r="DU74" i="20"/>
  <c r="DS74" i="20"/>
  <c r="DO74" i="20"/>
  <c r="DQ74" i="20" s="1"/>
  <c r="DU73" i="20"/>
  <c r="DO73" i="20"/>
  <c r="DQ73" i="20" s="1"/>
  <c r="DS72" i="20"/>
  <c r="DU72" i="20" s="1"/>
  <c r="DO72" i="20"/>
  <c r="DQ72" i="20" s="1"/>
  <c r="DS71" i="20"/>
  <c r="DU71" i="20" s="1"/>
  <c r="DO71" i="20"/>
  <c r="DQ71" i="20" s="1"/>
  <c r="DS70" i="20"/>
  <c r="DU70" i="20" s="1"/>
  <c r="DO70" i="20"/>
  <c r="DQ70" i="20" s="1"/>
  <c r="DS69" i="20"/>
  <c r="DU69" i="20" s="1"/>
  <c r="DO69" i="20"/>
  <c r="DQ69" i="20" s="1"/>
  <c r="DS68" i="20"/>
  <c r="DU68" i="20" s="1"/>
  <c r="DO68" i="20"/>
  <c r="DQ68" i="20" s="1"/>
  <c r="DS67" i="20"/>
  <c r="DU67" i="20" s="1"/>
  <c r="DO67" i="20"/>
  <c r="DQ67" i="20" s="1"/>
  <c r="DS66" i="20"/>
  <c r="DU66" i="20" s="1"/>
  <c r="DO66" i="20"/>
  <c r="DQ66" i="20" s="1"/>
  <c r="DS65" i="20"/>
  <c r="DU65" i="20" s="1"/>
  <c r="DO65" i="20"/>
  <c r="DQ65" i="20" s="1"/>
  <c r="DU64" i="20"/>
  <c r="DS64" i="20"/>
  <c r="DO64" i="20"/>
  <c r="DQ64" i="20" s="1"/>
  <c r="DS63" i="20"/>
  <c r="DU63" i="20" s="1"/>
  <c r="DO63" i="20"/>
  <c r="DQ63" i="20" s="1"/>
  <c r="DS62" i="20"/>
  <c r="DU62" i="20" s="1"/>
  <c r="DO62" i="20"/>
  <c r="DQ62" i="20" s="1"/>
  <c r="DS61" i="20"/>
  <c r="DU61" i="20" s="1"/>
  <c r="DO61" i="20"/>
  <c r="DQ61" i="20" s="1"/>
  <c r="DS60" i="20"/>
  <c r="DU60" i="20" s="1"/>
  <c r="DO60" i="20"/>
  <c r="DQ60" i="20" s="1"/>
  <c r="DS59" i="20"/>
  <c r="DU59" i="20" s="1"/>
  <c r="DO59" i="20"/>
  <c r="DQ59" i="20" s="1"/>
  <c r="DS58" i="20"/>
  <c r="DU58" i="20" s="1"/>
  <c r="DO58" i="20"/>
  <c r="DQ58" i="20" s="1"/>
  <c r="DS57" i="20"/>
  <c r="DU57" i="20" s="1"/>
  <c r="DO57" i="20"/>
  <c r="DQ57" i="20" s="1"/>
  <c r="DS56" i="20"/>
  <c r="DU56" i="20" s="1"/>
  <c r="DO56" i="20"/>
  <c r="DQ56" i="20" s="1"/>
  <c r="DS55" i="20"/>
  <c r="DU55" i="20" s="1"/>
  <c r="DO55" i="20"/>
  <c r="DQ55" i="20" s="1"/>
  <c r="DS54" i="20"/>
  <c r="DU54" i="20" s="1"/>
  <c r="DO54" i="20"/>
  <c r="DQ54" i="20" s="1"/>
  <c r="DS53" i="20"/>
  <c r="DU53" i="20" s="1"/>
  <c r="DO53" i="20"/>
  <c r="DQ53" i="20" s="1"/>
  <c r="DS52" i="20"/>
  <c r="DU52" i="20" s="1"/>
  <c r="DO52" i="20"/>
  <c r="DQ52" i="20" s="1"/>
  <c r="DS51" i="20"/>
  <c r="DU51" i="20" s="1"/>
  <c r="DO51" i="20"/>
  <c r="DQ51" i="20" s="1"/>
  <c r="DS50" i="20"/>
  <c r="DU50" i="20" s="1"/>
  <c r="DO50" i="20"/>
  <c r="DQ50" i="20" s="1"/>
  <c r="DS49" i="20"/>
  <c r="DU49" i="20" s="1"/>
  <c r="DO49" i="20"/>
  <c r="DQ49" i="20" s="1"/>
  <c r="DS48" i="20"/>
  <c r="DU48" i="20" s="1"/>
  <c r="DO48" i="20"/>
  <c r="DQ48" i="20" s="1"/>
  <c r="DS47" i="20"/>
  <c r="DU47" i="20" s="1"/>
  <c r="DO47" i="20"/>
  <c r="DQ47" i="20" s="1"/>
  <c r="DS46" i="20"/>
  <c r="DU46" i="20" s="1"/>
  <c r="DO46" i="20"/>
  <c r="DQ46" i="20" s="1"/>
  <c r="DS45" i="20"/>
  <c r="DO45" i="20"/>
  <c r="DQ45" i="20" s="1"/>
  <c r="DU44" i="20"/>
  <c r="DT44" i="20"/>
  <c r="DQ44" i="20"/>
  <c r="DP44" i="20"/>
  <c r="DT39" i="20"/>
  <c r="DS39" i="20"/>
  <c r="DP39" i="20"/>
  <c r="DO39" i="20"/>
  <c r="DQ38" i="20"/>
  <c r="DQ37" i="20"/>
  <c r="DQ36" i="20"/>
  <c r="DQ35" i="20"/>
  <c r="DQ34" i="20"/>
  <c r="DQ33" i="20"/>
  <c r="DQ32" i="20"/>
  <c r="DU31" i="20"/>
  <c r="DQ31" i="20"/>
  <c r="DU30" i="20"/>
  <c r="DQ30" i="20"/>
  <c r="DU29" i="20"/>
  <c r="DQ29" i="20"/>
  <c r="DU28" i="20"/>
  <c r="DQ28" i="20"/>
  <c r="DU27" i="20"/>
  <c r="DQ27" i="20"/>
  <c r="DU26" i="20"/>
  <c r="DQ26" i="20"/>
  <c r="DU25" i="20"/>
  <c r="DQ25" i="20"/>
  <c r="DU24" i="20"/>
  <c r="DQ24" i="20"/>
  <c r="DU23" i="20"/>
  <c r="DQ23" i="20"/>
  <c r="DU22" i="20"/>
  <c r="DQ22" i="20"/>
  <c r="DU21" i="20"/>
  <c r="DQ21" i="20"/>
  <c r="DU20" i="20"/>
  <c r="DQ20" i="20"/>
  <c r="DU19" i="20"/>
  <c r="DQ19" i="20"/>
  <c r="DU18" i="20"/>
  <c r="DQ18" i="20"/>
  <c r="DU17" i="20"/>
  <c r="DQ17" i="20"/>
  <c r="DU16" i="20"/>
  <c r="DQ16" i="20"/>
  <c r="DU15" i="20"/>
  <c r="DQ15" i="20"/>
  <c r="DU14" i="20"/>
  <c r="DQ14" i="20"/>
  <c r="DU13" i="20"/>
  <c r="DQ13" i="20"/>
  <c r="DU12" i="20"/>
  <c r="DQ12" i="20"/>
  <c r="DU11" i="20"/>
  <c r="DQ11" i="20"/>
  <c r="DU10" i="20"/>
  <c r="DQ10" i="20"/>
  <c r="DU9" i="20"/>
  <c r="DQ9" i="20"/>
  <c r="DU8" i="20"/>
  <c r="DQ8" i="20"/>
  <c r="DU7" i="20"/>
  <c r="DQ7" i="20"/>
  <c r="DU6" i="20"/>
  <c r="DQ6" i="20"/>
  <c r="DU5" i="20"/>
  <c r="DQ5" i="20"/>
  <c r="DU4" i="20"/>
  <c r="DQ4" i="20"/>
  <c r="DQ80" i="20" l="1"/>
  <c r="DU39" i="20"/>
  <c r="DS80" i="20"/>
  <c r="DS81" i="20" s="1"/>
  <c r="DU81" i="20" s="1"/>
  <c r="DQ39" i="20"/>
  <c r="DU45" i="20"/>
  <c r="DU80" i="20" s="1"/>
  <c r="DO80" i="20"/>
  <c r="DO81" i="20" s="1"/>
  <c r="DQ81" i="20" s="1"/>
  <c r="CK39" i="20" l="1"/>
  <c r="DK79" i="20" l="1"/>
  <c r="DM79" i="20" s="1"/>
  <c r="DK78" i="20"/>
  <c r="DM78" i="20" s="1"/>
  <c r="DK77" i="20"/>
  <c r="DM77" i="20" s="1"/>
  <c r="DK76" i="20"/>
  <c r="DM76" i="20" s="1"/>
  <c r="DK75" i="20"/>
  <c r="DM75" i="20" s="1"/>
  <c r="DK74" i="20"/>
  <c r="DM74" i="20" s="1"/>
  <c r="DK73" i="20"/>
  <c r="DM73" i="20" s="1"/>
  <c r="DK72" i="20"/>
  <c r="DM72" i="20" s="1"/>
  <c r="DK71" i="20"/>
  <c r="DM71" i="20" s="1"/>
  <c r="DK70" i="20"/>
  <c r="DM70" i="20" s="1"/>
  <c r="DK69" i="20"/>
  <c r="DM69" i="20" s="1"/>
  <c r="DK68" i="20"/>
  <c r="DM68" i="20" s="1"/>
  <c r="DK67" i="20"/>
  <c r="DM67" i="20" s="1"/>
  <c r="DK66" i="20"/>
  <c r="DM66" i="20" s="1"/>
  <c r="DK65" i="20"/>
  <c r="DM65" i="20" s="1"/>
  <c r="DK64" i="20"/>
  <c r="DM64" i="20" s="1"/>
  <c r="DK63" i="20"/>
  <c r="DM63" i="20" s="1"/>
  <c r="DK62" i="20"/>
  <c r="DM62" i="20" s="1"/>
  <c r="DK61" i="20"/>
  <c r="DM61" i="20" s="1"/>
  <c r="DK60" i="20"/>
  <c r="DM60" i="20" s="1"/>
  <c r="DK59" i="20"/>
  <c r="DM59" i="20" s="1"/>
  <c r="DK58" i="20"/>
  <c r="DM58" i="20" s="1"/>
  <c r="DK57" i="20"/>
  <c r="DM57" i="20" s="1"/>
  <c r="DK56" i="20"/>
  <c r="DM56" i="20" s="1"/>
  <c r="DK55" i="20"/>
  <c r="DM55" i="20" s="1"/>
  <c r="DK54" i="20"/>
  <c r="DM54" i="20" s="1"/>
  <c r="DK53" i="20"/>
  <c r="DM53" i="20" s="1"/>
  <c r="DK52" i="20"/>
  <c r="DM52" i="20" s="1"/>
  <c r="DK51" i="20"/>
  <c r="DM51" i="20" s="1"/>
  <c r="DK50" i="20"/>
  <c r="DM50" i="20" s="1"/>
  <c r="DK49" i="20"/>
  <c r="DM49" i="20" s="1"/>
  <c r="DK48" i="20"/>
  <c r="DM48" i="20" s="1"/>
  <c r="DK47" i="20"/>
  <c r="DM47" i="20" s="1"/>
  <c r="DK46" i="20"/>
  <c r="DK45" i="20"/>
  <c r="DM45" i="20" s="1"/>
  <c r="DM80" i="20" s="1"/>
  <c r="DM44" i="20"/>
  <c r="DL44" i="20"/>
  <c r="DL39" i="20"/>
  <c r="DK39" i="20"/>
  <c r="DM38" i="20"/>
  <c r="DM37" i="20"/>
  <c r="DM36" i="20"/>
  <c r="DM35" i="20"/>
  <c r="DM34" i="20"/>
  <c r="DM33" i="20"/>
  <c r="DM32" i="20"/>
  <c r="DM31" i="20"/>
  <c r="DM30" i="20"/>
  <c r="DM29" i="20"/>
  <c r="DM28" i="20"/>
  <c r="DM27" i="20"/>
  <c r="DM26" i="20"/>
  <c r="DM25" i="20"/>
  <c r="DM24" i="20"/>
  <c r="DM23" i="20"/>
  <c r="DM22" i="20"/>
  <c r="DM21" i="20"/>
  <c r="DM20" i="20"/>
  <c r="DM19" i="20"/>
  <c r="DM18" i="20"/>
  <c r="DM17" i="20"/>
  <c r="DM16" i="20"/>
  <c r="DM15" i="20"/>
  <c r="DM14" i="20"/>
  <c r="DM13" i="20"/>
  <c r="DM12" i="20"/>
  <c r="DM11" i="20"/>
  <c r="DM10" i="20"/>
  <c r="DM9" i="20"/>
  <c r="DM8" i="20"/>
  <c r="DM7" i="20"/>
  <c r="DM6" i="20"/>
  <c r="DM5" i="20"/>
  <c r="DM4" i="20"/>
  <c r="EY79" i="20"/>
  <c r="FA79" i="20" s="1"/>
  <c r="EY78" i="20"/>
  <c r="FA78" i="20" s="1"/>
  <c r="EY77" i="20"/>
  <c r="FA77" i="20" s="1"/>
  <c r="EY76" i="20"/>
  <c r="FA76" i="20" s="1"/>
  <c r="EY75" i="20"/>
  <c r="FA75" i="20" s="1"/>
  <c r="EY74" i="20"/>
  <c r="FA74" i="20" s="1"/>
  <c r="EY73" i="20"/>
  <c r="FA73" i="20" s="1"/>
  <c r="EY72" i="20"/>
  <c r="FA72" i="20" s="1"/>
  <c r="FA71" i="20"/>
  <c r="EY71" i="20"/>
  <c r="EY70" i="20"/>
  <c r="FA70" i="20" s="1"/>
  <c r="EY69" i="20"/>
  <c r="FA69" i="20" s="1"/>
  <c r="EY68" i="20"/>
  <c r="FA68" i="20" s="1"/>
  <c r="EY67" i="20"/>
  <c r="FA67" i="20" s="1"/>
  <c r="EY66" i="20"/>
  <c r="FA66" i="20" s="1"/>
  <c r="EY65" i="20"/>
  <c r="FA65" i="20" s="1"/>
  <c r="EY64" i="20"/>
  <c r="FA64" i="20" s="1"/>
  <c r="EY63" i="20"/>
  <c r="FA63" i="20" s="1"/>
  <c r="EY62" i="20"/>
  <c r="FA62" i="20" s="1"/>
  <c r="EY61" i="20"/>
  <c r="FA61" i="20" s="1"/>
  <c r="EY60" i="20"/>
  <c r="FA60" i="20" s="1"/>
  <c r="EY59" i="20"/>
  <c r="FA59" i="20" s="1"/>
  <c r="EY58" i="20"/>
  <c r="FA58" i="20" s="1"/>
  <c r="EY57" i="20"/>
  <c r="FA57" i="20" s="1"/>
  <c r="EY56" i="20"/>
  <c r="FA56" i="20" s="1"/>
  <c r="EY55" i="20"/>
  <c r="FA55" i="20" s="1"/>
  <c r="EY54" i="20"/>
  <c r="FA54" i="20" s="1"/>
  <c r="EY53" i="20"/>
  <c r="FA53" i="20" s="1"/>
  <c r="EY52" i="20"/>
  <c r="FA52" i="20" s="1"/>
  <c r="EY51" i="20"/>
  <c r="FA51" i="20" s="1"/>
  <c r="EY50" i="20"/>
  <c r="FA50" i="20" s="1"/>
  <c r="EY49" i="20"/>
  <c r="FA49" i="20" s="1"/>
  <c r="EY48" i="20"/>
  <c r="FA48" i="20" s="1"/>
  <c r="FA47" i="20"/>
  <c r="EY47" i="20"/>
  <c r="EY46" i="20"/>
  <c r="FA46" i="20" s="1"/>
  <c r="EY45" i="20"/>
  <c r="FA45" i="20" s="1"/>
  <c r="FA80" i="20" s="1"/>
  <c r="FA44" i="20"/>
  <c r="EZ44" i="20"/>
  <c r="EZ39" i="20"/>
  <c r="EY39" i="20"/>
  <c r="FA38" i="20"/>
  <c r="FA37" i="20"/>
  <c r="FA36" i="20"/>
  <c r="FA35" i="20"/>
  <c r="FA34" i="20"/>
  <c r="FA33" i="20"/>
  <c r="FA32" i="20"/>
  <c r="FA31" i="20"/>
  <c r="FA30" i="20"/>
  <c r="FA29" i="20"/>
  <c r="FA28" i="20"/>
  <c r="FA27" i="20"/>
  <c r="FA26" i="20"/>
  <c r="FA25" i="20"/>
  <c r="FA24" i="20"/>
  <c r="FA23" i="20"/>
  <c r="FA22" i="20"/>
  <c r="FA21" i="20"/>
  <c r="FA20" i="20"/>
  <c r="FA19" i="20"/>
  <c r="FA18" i="20"/>
  <c r="FA17" i="20"/>
  <c r="FA16" i="20"/>
  <c r="FA15" i="20"/>
  <c r="FA14" i="20"/>
  <c r="FA13" i="20"/>
  <c r="FA12" i="20"/>
  <c r="FA11" i="20"/>
  <c r="FA10" i="20"/>
  <c r="FA9" i="20"/>
  <c r="FA8" i="20"/>
  <c r="FA7" i="20"/>
  <c r="FA6" i="20"/>
  <c r="FA5" i="20"/>
  <c r="FA4" i="20"/>
  <c r="FA39" i="20" l="1"/>
  <c r="EY80" i="20"/>
  <c r="EY81" i="20" s="1"/>
  <c r="FA81" i="20" s="1"/>
  <c r="DK80" i="20"/>
  <c r="DK81" i="20" s="1"/>
  <c r="DM81" i="20" s="1"/>
  <c r="DM39" i="20"/>
  <c r="DM46" i="20"/>
  <c r="DC39" i="20"/>
  <c r="DE39" i="20"/>
  <c r="DB39" i="20" l="1"/>
  <c r="AY39" i="20"/>
  <c r="CJ11" i="20"/>
  <c r="CJ22" i="20"/>
  <c r="CJ24" i="20"/>
  <c r="CJ27" i="20"/>
  <c r="CJ33" i="20"/>
  <c r="CJ36" i="20"/>
  <c r="CJ37" i="20"/>
  <c r="CF5" i="20" l="1"/>
  <c r="CG5" i="20" s="1"/>
  <c r="CF6" i="20"/>
  <c r="CG6" i="20" s="1"/>
  <c r="CF7" i="20"/>
  <c r="CG7" i="20" s="1"/>
  <c r="CF8" i="20"/>
  <c r="CG8" i="20" s="1"/>
  <c r="CF9" i="20"/>
  <c r="CG9" i="20" s="1"/>
  <c r="CF10" i="20"/>
  <c r="CG10" i="20" s="1"/>
  <c r="CF11" i="20"/>
  <c r="CG11" i="20" s="1"/>
  <c r="CF12" i="20"/>
  <c r="CG12" i="20" s="1"/>
  <c r="CF13" i="20"/>
  <c r="CG13" i="20" s="1"/>
  <c r="CF14" i="20"/>
  <c r="CG14" i="20" s="1"/>
  <c r="CF15" i="20"/>
  <c r="CG15" i="20" s="1"/>
  <c r="CF16" i="20"/>
  <c r="CG16" i="20" s="1"/>
  <c r="CF17" i="20"/>
  <c r="CG17" i="20" s="1"/>
  <c r="CF18" i="20"/>
  <c r="CG18" i="20" s="1"/>
  <c r="CF19" i="20"/>
  <c r="CG19" i="20" s="1"/>
  <c r="CF20" i="20"/>
  <c r="CG20" i="20" s="1"/>
  <c r="CF21" i="20"/>
  <c r="CG21" i="20" s="1"/>
  <c r="CF22" i="20"/>
  <c r="CG22" i="20" s="1"/>
  <c r="CF23" i="20"/>
  <c r="CG23" i="20" s="1"/>
  <c r="CF24" i="20"/>
  <c r="CG24" i="20" s="1"/>
  <c r="CF25" i="20"/>
  <c r="CG25" i="20" s="1"/>
  <c r="CF26" i="20"/>
  <c r="CG26" i="20" s="1"/>
  <c r="CF27" i="20"/>
  <c r="CG27" i="20" s="1"/>
  <c r="CF28" i="20"/>
  <c r="CG28" i="20" s="1"/>
  <c r="CF29" i="20"/>
  <c r="CG29" i="20" s="1"/>
  <c r="CF30" i="20"/>
  <c r="CG30" i="20" s="1"/>
  <c r="CF31" i="20"/>
  <c r="CG31" i="20" s="1"/>
  <c r="CF32" i="20"/>
  <c r="CG32" i="20" s="1"/>
  <c r="CF33" i="20"/>
  <c r="CG33" i="20" s="1"/>
  <c r="CF34" i="20"/>
  <c r="CG34" i="20" s="1"/>
  <c r="CF35" i="20"/>
  <c r="CG35" i="20" s="1"/>
  <c r="CF36" i="20"/>
  <c r="CG36" i="20" s="1"/>
  <c r="CF37" i="20"/>
  <c r="CG37" i="20" s="1"/>
  <c r="CF38" i="20"/>
  <c r="CG38" i="20" s="1"/>
  <c r="CF4" i="20"/>
  <c r="CG4" i="20" s="1"/>
  <c r="CF39" i="20" l="1"/>
  <c r="DG79" i="20" l="1"/>
  <c r="DI79" i="20" s="1"/>
  <c r="DG78" i="20"/>
  <c r="DI78" i="20" s="1"/>
  <c r="DG77" i="20"/>
  <c r="DI77" i="20" s="1"/>
  <c r="DG76" i="20"/>
  <c r="DI76" i="20" s="1"/>
  <c r="DG75" i="20"/>
  <c r="DI75" i="20" s="1"/>
  <c r="DG74" i="20"/>
  <c r="DI74" i="20" s="1"/>
  <c r="DG73" i="20"/>
  <c r="DI73" i="20" s="1"/>
  <c r="DG72" i="20"/>
  <c r="DI72" i="20" s="1"/>
  <c r="DG71" i="20"/>
  <c r="DI71" i="20" s="1"/>
  <c r="DG70" i="20"/>
  <c r="DI70" i="20" s="1"/>
  <c r="DG69" i="20"/>
  <c r="DI69" i="20" s="1"/>
  <c r="DG68" i="20"/>
  <c r="DI68" i="20" s="1"/>
  <c r="DG67" i="20"/>
  <c r="DI67" i="20" s="1"/>
  <c r="DG66" i="20"/>
  <c r="DI66" i="20" s="1"/>
  <c r="DG65" i="20"/>
  <c r="DI65" i="20" s="1"/>
  <c r="DG64" i="20"/>
  <c r="DI64" i="20" s="1"/>
  <c r="DG63" i="20"/>
  <c r="DI63" i="20" s="1"/>
  <c r="DG62" i="20"/>
  <c r="DI62" i="20" s="1"/>
  <c r="DG61" i="20"/>
  <c r="DI61" i="20" s="1"/>
  <c r="DG60" i="20"/>
  <c r="DI60" i="20" s="1"/>
  <c r="DG59" i="20"/>
  <c r="DI59" i="20" s="1"/>
  <c r="DG58" i="20"/>
  <c r="DI58" i="20" s="1"/>
  <c r="DG57" i="20"/>
  <c r="DI57" i="20" s="1"/>
  <c r="DG56" i="20"/>
  <c r="DI56" i="20" s="1"/>
  <c r="DG55" i="20"/>
  <c r="DI55" i="20" s="1"/>
  <c r="DG54" i="20"/>
  <c r="DI54" i="20" s="1"/>
  <c r="DG53" i="20"/>
  <c r="DI53" i="20" s="1"/>
  <c r="DG52" i="20"/>
  <c r="DI52" i="20" s="1"/>
  <c r="DG51" i="20"/>
  <c r="DI51" i="20" s="1"/>
  <c r="DG50" i="20"/>
  <c r="DI50" i="20" s="1"/>
  <c r="DG49" i="20"/>
  <c r="DI49" i="20" s="1"/>
  <c r="DG48" i="20"/>
  <c r="DI48" i="20" s="1"/>
  <c r="DG47" i="20"/>
  <c r="DI47" i="20" s="1"/>
  <c r="DG46" i="20"/>
  <c r="DI46" i="20" s="1"/>
  <c r="DG45" i="20"/>
  <c r="DI45" i="20" s="1"/>
  <c r="DI80" i="20" s="1"/>
  <c r="DI44" i="20"/>
  <c r="DH44" i="20"/>
  <c r="DH39" i="20"/>
  <c r="DG39" i="20"/>
  <c r="DI38" i="20"/>
  <c r="DI37" i="20"/>
  <c r="DI36" i="20"/>
  <c r="DI35" i="20"/>
  <c r="DI34" i="20"/>
  <c r="DI33" i="20"/>
  <c r="DI32" i="20"/>
  <c r="DI31" i="20"/>
  <c r="DI30" i="20"/>
  <c r="DI29" i="20"/>
  <c r="DI28" i="20"/>
  <c r="DI27" i="20"/>
  <c r="DI26" i="20"/>
  <c r="DI25" i="20"/>
  <c r="DI24" i="20"/>
  <c r="DI23" i="20"/>
  <c r="DI22" i="20"/>
  <c r="DI21" i="20"/>
  <c r="DI20" i="20"/>
  <c r="DI19" i="20"/>
  <c r="DI18" i="20"/>
  <c r="DI17" i="20"/>
  <c r="DI16" i="20"/>
  <c r="DI15" i="20"/>
  <c r="DI14" i="20"/>
  <c r="DI13" i="20"/>
  <c r="DI12" i="20"/>
  <c r="DI11" i="20"/>
  <c r="DI10" i="20"/>
  <c r="DI9" i="20"/>
  <c r="DI8" i="20"/>
  <c r="DI7" i="20"/>
  <c r="DI6" i="20"/>
  <c r="DI5" i="20"/>
  <c r="DI4" i="20"/>
  <c r="DI39" i="20" l="1"/>
  <c r="DG80" i="20"/>
  <c r="DG81" i="20" s="1"/>
  <c r="DI81" i="20" s="1"/>
  <c r="DA39" i="20"/>
  <c r="DD39" i="20"/>
  <c r="CB5" i="20"/>
  <c r="CB6" i="20"/>
  <c r="CB7" i="20"/>
  <c r="CB8" i="20"/>
  <c r="CB9" i="20"/>
  <c r="CB10" i="20"/>
  <c r="CB11" i="20"/>
  <c r="CB12" i="20"/>
  <c r="CB13" i="20"/>
  <c r="CB14" i="20"/>
  <c r="CB15" i="20"/>
  <c r="CB16" i="20"/>
  <c r="CB17" i="20"/>
  <c r="CB18" i="20"/>
  <c r="CB19" i="20"/>
  <c r="CB20" i="20"/>
  <c r="CB21" i="20"/>
  <c r="CB22" i="20"/>
  <c r="CB23" i="20"/>
  <c r="CB24" i="20"/>
  <c r="CB25" i="20"/>
  <c r="CB26" i="20"/>
  <c r="CB27" i="20"/>
  <c r="CB28" i="20"/>
  <c r="CB29" i="20"/>
  <c r="CB30" i="20"/>
  <c r="CB31" i="20"/>
  <c r="CB32" i="20"/>
  <c r="CB33" i="20"/>
  <c r="CB34" i="20"/>
  <c r="CB35" i="20"/>
  <c r="CB36" i="20"/>
  <c r="CB37" i="20"/>
  <c r="CB38" i="20"/>
  <c r="CB4" i="20"/>
  <c r="BV5" i="20" l="1"/>
  <c r="BV6" i="20"/>
  <c r="BV7" i="20"/>
  <c r="BV8" i="20"/>
  <c r="BV9" i="20"/>
  <c r="BV10" i="20"/>
  <c r="BV11" i="20"/>
  <c r="BV12" i="20"/>
  <c r="BV13" i="20"/>
  <c r="BV14" i="20"/>
  <c r="BV15" i="20"/>
  <c r="BV16" i="20"/>
  <c r="BV17" i="20"/>
  <c r="BV18" i="20"/>
  <c r="BV19" i="20"/>
  <c r="BV20" i="20"/>
  <c r="BV21" i="20"/>
  <c r="BV22" i="20"/>
  <c r="BV23" i="20"/>
  <c r="BV24" i="20"/>
  <c r="BV25" i="20"/>
  <c r="BV26" i="20"/>
  <c r="BV27" i="20"/>
  <c r="BV28" i="20"/>
  <c r="BV29" i="20"/>
  <c r="BV30" i="20"/>
  <c r="BV31" i="20"/>
  <c r="BV32" i="20"/>
  <c r="BV33" i="20"/>
  <c r="BV34" i="20"/>
  <c r="BV35" i="20"/>
  <c r="BV36" i="20"/>
  <c r="BV37" i="20"/>
  <c r="BV38" i="20"/>
  <c r="BV4" i="20"/>
  <c r="BJ5" i="20"/>
  <c r="BJ6" i="20"/>
  <c r="BJ7" i="20"/>
  <c r="BJ8" i="20"/>
  <c r="BJ9" i="20"/>
  <c r="BJ10" i="20"/>
  <c r="BJ11" i="20"/>
  <c r="BJ12" i="20"/>
  <c r="BJ13" i="20"/>
  <c r="BJ14" i="20"/>
  <c r="BJ15" i="20"/>
  <c r="BJ16" i="20"/>
  <c r="BJ17" i="20"/>
  <c r="BJ18" i="20"/>
  <c r="BJ19" i="20"/>
  <c r="BJ20" i="20"/>
  <c r="BJ21" i="20"/>
  <c r="BJ22" i="20"/>
  <c r="BJ23" i="20"/>
  <c r="BJ24" i="20"/>
  <c r="BJ25" i="20"/>
  <c r="BJ26" i="20"/>
  <c r="BJ27" i="20"/>
  <c r="BJ28" i="20"/>
  <c r="BJ29" i="20"/>
  <c r="BJ30" i="20"/>
  <c r="BJ31" i="20"/>
  <c r="BJ32" i="20"/>
  <c r="BJ33" i="20"/>
  <c r="BJ34" i="20"/>
  <c r="BJ35" i="20"/>
  <c r="BJ36" i="20"/>
  <c r="BJ37" i="20"/>
  <c r="BJ38" i="20"/>
  <c r="BJ4" i="20"/>
  <c r="AC5" i="20"/>
  <c r="AC6" i="20"/>
  <c r="AC7" i="20"/>
  <c r="AC8" i="20"/>
  <c r="AC9" i="20"/>
  <c r="AC10" i="20"/>
  <c r="AC11" i="20"/>
  <c r="AC12" i="20"/>
  <c r="AC13" i="20"/>
  <c r="AC14" i="20"/>
  <c r="AC15" i="20"/>
  <c r="AC16" i="20"/>
  <c r="AC17" i="20"/>
  <c r="AC18" i="20"/>
  <c r="AC19" i="20"/>
  <c r="AC20" i="20"/>
  <c r="AC21" i="20"/>
  <c r="AC22" i="20"/>
  <c r="AC23" i="20"/>
  <c r="AC24" i="20"/>
  <c r="AC25" i="20"/>
  <c r="AC26" i="20"/>
  <c r="AC27" i="20"/>
  <c r="AC28" i="20"/>
  <c r="AC29" i="20"/>
  <c r="AC30" i="20"/>
  <c r="AC31" i="20"/>
  <c r="AC32" i="20"/>
  <c r="AC33" i="20"/>
  <c r="AC34" i="20"/>
  <c r="AC35" i="20"/>
  <c r="AC36" i="20"/>
  <c r="AC37" i="20"/>
  <c r="AC38" i="20"/>
  <c r="AC4" i="20"/>
  <c r="CA39" i="20" l="1"/>
  <c r="CV79" i="20"/>
  <c r="CX79" i="20" s="1"/>
  <c r="CV78" i="20"/>
  <c r="CX78" i="20" s="1"/>
  <c r="CV77" i="20"/>
  <c r="CX77" i="20" s="1"/>
  <c r="CV76" i="20"/>
  <c r="CX76" i="20" s="1"/>
  <c r="CV75" i="20"/>
  <c r="CX75" i="20" s="1"/>
  <c r="CV74" i="20"/>
  <c r="CX74" i="20" s="1"/>
  <c r="CV73" i="20"/>
  <c r="CX73" i="20" s="1"/>
  <c r="CV72" i="20"/>
  <c r="CX72" i="20" s="1"/>
  <c r="CV71" i="20"/>
  <c r="CX71" i="20" s="1"/>
  <c r="CV70" i="20"/>
  <c r="CX70" i="20" s="1"/>
  <c r="CV69" i="20"/>
  <c r="CX69" i="20" s="1"/>
  <c r="CV68" i="20"/>
  <c r="CX68" i="20" s="1"/>
  <c r="CV67" i="20"/>
  <c r="CX67" i="20" s="1"/>
  <c r="CV66" i="20"/>
  <c r="CX66" i="20" s="1"/>
  <c r="CV65" i="20"/>
  <c r="CX65" i="20" s="1"/>
  <c r="CV64" i="20"/>
  <c r="CX64" i="20" s="1"/>
  <c r="CV63" i="20"/>
  <c r="CX63" i="20" s="1"/>
  <c r="CV62" i="20"/>
  <c r="CX62" i="20" s="1"/>
  <c r="CV61" i="20"/>
  <c r="CX61" i="20" s="1"/>
  <c r="CV60" i="20"/>
  <c r="CX60" i="20" s="1"/>
  <c r="CV59" i="20"/>
  <c r="CX59" i="20" s="1"/>
  <c r="CV58" i="20"/>
  <c r="CX58" i="20" s="1"/>
  <c r="CV57" i="20"/>
  <c r="CX57" i="20" s="1"/>
  <c r="CV56" i="20"/>
  <c r="CX56" i="20" s="1"/>
  <c r="CV55" i="20"/>
  <c r="CX55" i="20" s="1"/>
  <c r="CV54" i="20"/>
  <c r="CX54" i="20" s="1"/>
  <c r="CV53" i="20"/>
  <c r="CX53" i="20" s="1"/>
  <c r="CV52" i="20"/>
  <c r="CX52" i="20" s="1"/>
  <c r="CV51" i="20"/>
  <c r="CX51" i="20" s="1"/>
  <c r="CV50" i="20"/>
  <c r="CX50" i="20" s="1"/>
  <c r="CV49" i="20"/>
  <c r="CX49" i="20" s="1"/>
  <c r="CV48" i="20"/>
  <c r="CX48" i="20" s="1"/>
  <c r="CV47" i="20"/>
  <c r="CX47" i="20" s="1"/>
  <c r="CV46" i="20"/>
  <c r="CX46" i="20" s="1"/>
  <c r="CV45" i="20"/>
  <c r="CX44" i="20"/>
  <c r="CW44" i="20"/>
  <c r="CW39" i="20"/>
  <c r="CV39" i="20"/>
  <c r="CX38" i="20"/>
  <c r="CX37" i="20"/>
  <c r="CX36" i="20"/>
  <c r="CX35" i="20"/>
  <c r="CX34" i="20"/>
  <c r="CX33" i="20"/>
  <c r="CX32" i="20"/>
  <c r="CX31" i="20"/>
  <c r="CX30" i="20"/>
  <c r="CX29" i="20"/>
  <c r="CX28" i="20"/>
  <c r="CX27" i="20"/>
  <c r="CX26" i="20"/>
  <c r="CX25" i="20"/>
  <c r="CX24" i="20"/>
  <c r="CX23" i="20"/>
  <c r="CX22" i="20"/>
  <c r="CX21" i="20"/>
  <c r="CX20" i="20"/>
  <c r="CX19" i="20"/>
  <c r="CX18" i="20"/>
  <c r="CX17" i="20"/>
  <c r="CX16" i="20"/>
  <c r="CX15" i="20"/>
  <c r="CX14" i="20"/>
  <c r="CX13" i="20"/>
  <c r="CX12" i="20"/>
  <c r="CX11" i="20"/>
  <c r="CX10" i="20"/>
  <c r="CX9" i="20"/>
  <c r="CX8" i="20"/>
  <c r="CX7" i="20"/>
  <c r="CX6" i="20"/>
  <c r="CX5" i="20"/>
  <c r="CX4" i="20"/>
  <c r="CV80" i="20" l="1"/>
  <c r="CV81" i="20" s="1"/>
  <c r="CX81" i="20" s="1"/>
  <c r="CX39" i="20"/>
  <c r="CX45" i="20"/>
  <c r="CX80" i="20" s="1"/>
  <c r="CR79" i="20" l="1"/>
  <c r="CT79" i="20" s="1"/>
  <c r="CN79" i="20"/>
  <c r="CO79" i="20" s="1"/>
  <c r="CP79" i="20" s="1"/>
  <c r="CR78" i="20"/>
  <c r="CT78" i="20" s="1"/>
  <c r="CN78" i="20"/>
  <c r="CO78" i="20" s="1"/>
  <c r="CP78" i="20" s="1"/>
  <c r="CR77" i="20"/>
  <c r="CT77" i="20" s="1"/>
  <c r="CN77" i="20"/>
  <c r="CO77" i="20" s="1"/>
  <c r="CP77" i="20" s="1"/>
  <c r="CR76" i="20"/>
  <c r="CT76" i="20" s="1"/>
  <c r="CN76" i="20"/>
  <c r="CO76" i="20" s="1"/>
  <c r="CP76" i="20" s="1"/>
  <c r="CR75" i="20"/>
  <c r="CT75" i="20" s="1"/>
  <c r="CN75" i="20"/>
  <c r="CO75" i="20" s="1"/>
  <c r="CP75" i="20" s="1"/>
  <c r="CR74" i="20"/>
  <c r="CT74" i="20" s="1"/>
  <c r="CN74" i="20"/>
  <c r="CO74" i="20" s="1"/>
  <c r="CP74" i="20" s="1"/>
  <c r="CR73" i="20"/>
  <c r="CT73" i="20" s="1"/>
  <c r="CN73" i="20"/>
  <c r="CO73" i="20" s="1"/>
  <c r="CP73" i="20" s="1"/>
  <c r="CR72" i="20"/>
  <c r="CT72" i="20" s="1"/>
  <c r="CN72" i="20"/>
  <c r="CO72" i="20" s="1"/>
  <c r="CP72" i="20" s="1"/>
  <c r="CR71" i="20"/>
  <c r="CT71" i="20" s="1"/>
  <c r="CN71" i="20"/>
  <c r="CO71" i="20" s="1"/>
  <c r="CP71" i="20" s="1"/>
  <c r="CR70" i="20"/>
  <c r="CT70" i="20" s="1"/>
  <c r="CN70" i="20"/>
  <c r="CO70" i="20" s="1"/>
  <c r="CP70" i="20" s="1"/>
  <c r="CR69" i="20"/>
  <c r="CT69" i="20" s="1"/>
  <c r="CN69" i="20"/>
  <c r="CO69" i="20" s="1"/>
  <c r="CP69" i="20" s="1"/>
  <c r="CR68" i="20"/>
  <c r="CT68" i="20" s="1"/>
  <c r="CN68" i="20"/>
  <c r="CO68" i="20" s="1"/>
  <c r="CP68" i="20" s="1"/>
  <c r="CR67" i="20"/>
  <c r="CT67" i="20" s="1"/>
  <c r="CN67" i="20"/>
  <c r="CO67" i="20" s="1"/>
  <c r="CP67" i="20" s="1"/>
  <c r="CR66" i="20"/>
  <c r="CT66" i="20" s="1"/>
  <c r="CN66" i="20"/>
  <c r="CO66" i="20" s="1"/>
  <c r="CP66" i="20" s="1"/>
  <c r="CR65" i="20"/>
  <c r="CT65" i="20" s="1"/>
  <c r="CN65" i="20"/>
  <c r="CO65" i="20" s="1"/>
  <c r="CP65" i="20" s="1"/>
  <c r="CR64" i="20"/>
  <c r="CT64" i="20" s="1"/>
  <c r="CN64" i="20"/>
  <c r="CO64" i="20" s="1"/>
  <c r="CP64" i="20" s="1"/>
  <c r="CR63" i="20"/>
  <c r="CT63" i="20" s="1"/>
  <c r="CN63" i="20"/>
  <c r="CO63" i="20" s="1"/>
  <c r="CP63" i="20" s="1"/>
  <c r="CR62" i="20"/>
  <c r="CT62" i="20" s="1"/>
  <c r="CN62" i="20"/>
  <c r="CO62" i="20" s="1"/>
  <c r="CP62" i="20" s="1"/>
  <c r="CR61" i="20"/>
  <c r="CT61" i="20" s="1"/>
  <c r="CN61" i="20"/>
  <c r="CO61" i="20" s="1"/>
  <c r="CP61" i="20" s="1"/>
  <c r="CR60" i="20"/>
  <c r="CT60" i="20" s="1"/>
  <c r="CN60" i="20"/>
  <c r="CO60" i="20" s="1"/>
  <c r="CP60" i="20" s="1"/>
  <c r="CR59" i="20"/>
  <c r="CT59" i="20" s="1"/>
  <c r="CN59" i="20"/>
  <c r="CO59" i="20" s="1"/>
  <c r="CP59" i="20" s="1"/>
  <c r="CR58" i="20"/>
  <c r="CT58" i="20" s="1"/>
  <c r="CN58" i="20"/>
  <c r="CO58" i="20" s="1"/>
  <c r="CP58" i="20" s="1"/>
  <c r="CR57" i="20"/>
  <c r="CT57" i="20" s="1"/>
  <c r="CN57" i="20"/>
  <c r="CO57" i="20" s="1"/>
  <c r="CP57" i="20" s="1"/>
  <c r="CR56" i="20"/>
  <c r="CT56" i="20" s="1"/>
  <c r="CN56" i="20"/>
  <c r="CO56" i="20" s="1"/>
  <c r="CP56" i="20" s="1"/>
  <c r="CR55" i="20"/>
  <c r="CT55" i="20" s="1"/>
  <c r="CN55" i="20"/>
  <c r="CO55" i="20" s="1"/>
  <c r="CP55" i="20" s="1"/>
  <c r="CR54" i="20"/>
  <c r="CT54" i="20" s="1"/>
  <c r="CN54" i="20"/>
  <c r="CO54" i="20" s="1"/>
  <c r="CP54" i="20" s="1"/>
  <c r="CR53" i="20"/>
  <c r="CT53" i="20" s="1"/>
  <c r="CN53" i="20"/>
  <c r="CO53" i="20" s="1"/>
  <c r="CP53" i="20" s="1"/>
  <c r="CR52" i="20"/>
  <c r="CT52" i="20" s="1"/>
  <c r="CN52" i="20"/>
  <c r="CO52" i="20" s="1"/>
  <c r="CP52" i="20" s="1"/>
  <c r="CR51" i="20"/>
  <c r="CT51" i="20" s="1"/>
  <c r="CN51" i="20"/>
  <c r="CO51" i="20" s="1"/>
  <c r="CP51" i="20" s="1"/>
  <c r="CR50" i="20"/>
  <c r="CT50" i="20" s="1"/>
  <c r="CN50" i="20"/>
  <c r="CO50" i="20" s="1"/>
  <c r="CP50" i="20" s="1"/>
  <c r="CR49" i="20"/>
  <c r="CT49" i="20" s="1"/>
  <c r="CN49" i="20"/>
  <c r="CO49" i="20" s="1"/>
  <c r="CP49" i="20" s="1"/>
  <c r="CR48" i="20"/>
  <c r="CT48" i="20" s="1"/>
  <c r="CN48" i="20"/>
  <c r="CO48" i="20" s="1"/>
  <c r="CP48" i="20" s="1"/>
  <c r="CR47" i="20"/>
  <c r="CT47" i="20" s="1"/>
  <c r="CN47" i="20"/>
  <c r="CO47" i="20" s="1"/>
  <c r="CP47" i="20" s="1"/>
  <c r="CR46" i="20"/>
  <c r="CT46" i="20" s="1"/>
  <c r="CN46" i="20"/>
  <c r="CO46" i="20" s="1"/>
  <c r="CP46" i="20" s="1"/>
  <c r="CR45" i="20"/>
  <c r="CT45" i="20" s="1"/>
  <c r="CT80" i="20" s="1"/>
  <c r="CN45" i="20"/>
  <c r="CO45" i="20" s="1"/>
  <c r="CT44" i="20"/>
  <c r="CS44" i="20"/>
  <c r="CP44" i="20"/>
  <c r="CO44" i="20"/>
  <c r="CS39" i="20"/>
  <c r="CR39" i="20"/>
  <c r="CO39" i="20"/>
  <c r="CN39" i="20"/>
  <c r="CT38" i="20"/>
  <c r="CP38" i="20"/>
  <c r="CT37" i="20"/>
  <c r="CP37" i="20"/>
  <c r="CT36" i="20"/>
  <c r="CP36" i="20"/>
  <c r="CT35" i="20"/>
  <c r="CP35" i="20"/>
  <c r="CT34" i="20"/>
  <c r="CP34" i="20"/>
  <c r="CT33" i="20"/>
  <c r="CP33" i="20"/>
  <c r="CT32" i="20"/>
  <c r="CP32" i="20"/>
  <c r="CT31" i="20"/>
  <c r="CP31" i="20"/>
  <c r="CT30" i="20"/>
  <c r="CP30" i="20"/>
  <c r="CT29" i="20"/>
  <c r="CP29" i="20"/>
  <c r="CT28" i="20"/>
  <c r="CP28" i="20"/>
  <c r="CT27" i="20"/>
  <c r="CP27" i="20"/>
  <c r="CT26" i="20"/>
  <c r="CP26" i="20"/>
  <c r="CT25" i="20"/>
  <c r="CP25" i="20"/>
  <c r="CT24" i="20"/>
  <c r="CP24" i="20"/>
  <c r="CT23" i="20"/>
  <c r="CP23" i="20"/>
  <c r="CT22" i="20"/>
  <c r="CP22" i="20"/>
  <c r="CT21" i="20"/>
  <c r="CP21" i="20"/>
  <c r="CT20" i="20"/>
  <c r="CP20" i="20"/>
  <c r="CT19" i="20"/>
  <c r="CP19" i="20"/>
  <c r="CT18" i="20"/>
  <c r="CP18" i="20"/>
  <c r="CT17" i="20"/>
  <c r="CP17" i="20"/>
  <c r="CT16" i="20"/>
  <c r="CP16" i="20"/>
  <c r="CT15" i="20"/>
  <c r="CP15" i="20"/>
  <c r="CT14" i="20"/>
  <c r="CP14" i="20"/>
  <c r="CT13" i="20"/>
  <c r="CP13" i="20"/>
  <c r="CT12" i="20"/>
  <c r="CP12" i="20"/>
  <c r="CT11" i="20"/>
  <c r="CP11" i="20"/>
  <c r="CT10" i="20"/>
  <c r="CP10" i="20"/>
  <c r="CT9" i="20"/>
  <c r="CP9" i="20"/>
  <c r="CT8" i="20"/>
  <c r="CP8" i="20"/>
  <c r="CT7" i="20"/>
  <c r="CP7" i="20"/>
  <c r="CT6" i="20"/>
  <c r="CP6" i="20"/>
  <c r="CT5" i="20"/>
  <c r="CP5" i="20"/>
  <c r="CT4" i="20"/>
  <c r="CP4" i="20"/>
  <c r="CT39" i="20" l="1"/>
  <c r="CP39" i="20"/>
  <c r="CP45" i="20"/>
  <c r="CP80" i="20" s="1"/>
  <c r="CO80" i="20"/>
  <c r="CN81" i="20" s="1"/>
  <c r="CP81" i="20" s="1"/>
  <c r="CN80" i="20"/>
  <c r="CR80" i="20"/>
  <c r="CR81" i="20" s="1"/>
  <c r="CT81" i="20" s="1"/>
  <c r="BR5" i="20"/>
  <c r="BR6" i="20"/>
  <c r="BR7" i="20"/>
  <c r="BR8" i="20"/>
  <c r="BR9" i="20"/>
  <c r="BR10" i="20"/>
  <c r="BR11" i="20"/>
  <c r="BR12" i="20"/>
  <c r="BR13" i="20"/>
  <c r="BR14" i="20"/>
  <c r="BR15" i="20"/>
  <c r="BR16" i="20"/>
  <c r="BR17" i="20"/>
  <c r="BR18" i="20"/>
  <c r="BR19" i="20"/>
  <c r="BR20" i="20"/>
  <c r="BR21" i="20"/>
  <c r="BR22" i="20"/>
  <c r="BR23" i="20"/>
  <c r="BR24" i="20"/>
  <c r="BR25" i="20"/>
  <c r="BR26" i="20"/>
  <c r="BR27" i="20"/>
  <c r="BR28" i="20"/>
  <c r="BR29" i="20"/>
  <c r="BR30" i="20"/>
  <c r="BR31" i="20"/>
  <c r="BR32" i="20"/>
  <c r="BR33" i="20"/>
  <c r="BR34" i="20"/>
  <c r="BR35" i="20"/>
  <c r="BR36" i="20"/>
  <c r="BR37" i="20"/>
  <c r="BR38" i="20"/>
  <c r="BR4" i="20"/>
  <c r="BN5" i="20"/>
  <c r="BN6" i="20"/>
  <c r="BN7" i="20"/>
  <c r="BN8" i="20"/>
  <c r="BN9" i="20"/>
  <c r="BN10" i="20"/>
  <c r="BN11" i="20"/>
  <c r="BN12" i="20"/>
  <c r="BN13" i="20"/>
  <c r="BN14" i="20"/>
  <c r="BN15" i="20"/>
  <c r="BN16" i="20"/>
  <c r="BN17" i="20"/>
  <c r="BN18" i="20"/>
  <c r="BN19" i="20"/>
  <c r="BN20" i="20"/>
  <c r="BN21" i="20"/>
  <c r="BN22" i="20"/>
  <c r="BN23" i="20"/>
  <c r="BN24" i="20"/>
  <c r="BN25" i="20"/>
  <c r="BN26" i="20"/>
  <c r="BN27" i="20"/>
  <c r="BN28" i="20"/>
  <c r="BN29" i="20"/>
  <c r="BN30" i="20"/>
  <c r="BN31" i="20"/>
  <c r="BN32" i="20"/>
  <c r="BN33" i="20"/>
  <c r="BN34" i="20"/>
  <c r="BN35" i="20"/>
  <c r="BN36" i="20"/>
  <c r="BN37" i="20"/>
  <c r="BN38" i="20"/>
  <c r="BN4" i="20"/>
  <c r="CI79" i="20" l="1"/>
  <c r="CL79" i="20" s="1"/>
  <c r="CI78" i="20"/>
  <c r="CL78" i="20" s="1"/>
  <c r="CI77" i="20"/>
  <c r="CL77" i="20" s="1"/>
  <c r="CI76" i="20"/>
  <c r="CL76" i="20" s="1"/>
  <c r="CI75" i="20"/>
  <c r="CL75" i="20" s="1"/>
  <c r="CI74" i="20"/>
  <c r="CL74" i="20" s="1"/>
  <c r="CI73" i="20"/>
  <c r="CL73" i="20" s="1"/>
  <c r="CI72" i="20"/>
  <c r="CL72" i="20" s="1"/>
  <c r="CI71" i="20"/>
  <c r="CL71" i="20" s="1"/>
  <c r="CI70" i="20"/>
  <c r="CL70" i="20" s="1"/>
  <c r="CI69" i="20"/>
  <c r="CL69" i="20" s="1"/>
  <c r="CI68" i="20"/>
  <c r="CL68" i="20" s="1"/>
  <c r="CI67" i="20"/>
  <c r="CL67" i="20" s="1"/>
  <c r="CI66" i="20"/>
  <c r="CL66" i="20" s="1"/>
  <c r="CI65" i="20"/>
  <c r="CL65" i="20" s="1"/>
  <c r="CI64" i="20"/>
  <c r="CL64" i="20" s="1"/>
  <c r="CI63" i="20"/>
  <c r="CL63" i="20" s="1"/>
  <c r="CI62" i="20"/>
  <c r="CL62" i="20" s="1"/>
  <c r="CI61" i="20"/>
  <c r="CL61" i="20" s="1"/>
  <c r="CI60" i="20"/>
  <c r="CL60" i="20" s="1"/>
  <c r="CI59" i="20"/>
  <c r="CL59" i="20" s="1"/>
  <c r="CI58" i="20"/>
  <c r="CL58" i="20" s="1"/>
  <c r="CI57" i="20"/>
  <c r="CL57" i="20" s="1"/>
  <c r="CI56" i="20"/>
  <c r="CL56" i="20" s="1"/>
  <c r="CI55" i="20"/>
  <c r="CL55" i="20" s="1"/>
  <c r="CI54" i="20"/>
  <c r="CL54" i="20" s="1"/>
  <c r="CI53" i="20"/>
  <c r="CL53" i="20" s="1"/>
  <c r="CI52" i="20"/>
  <c r="CL52" i="20" s="1"/>
  <c r="CI51" i="20"/>
  <c r="CL51" i="20" s="1"/>
  <c r="CI50" i="20"/>
  <c r="CL50" i="20" s="1"/>
  <c r="CI49" i="20"/>
  <c r="CL49" i="20" s="1"/>
  <c r="CI48" i="20"/>
  <c r="CL48" i="20" s="1"/>
  <c r="CI47" i="20"/>
  <c r="CL47" i="20" s="1"/>
  <c r="CI46" i="20"/>
  <c r="CL46" i="20" s="1"/>
  <c r="CI45" i="20"/>
  <c r="CL45" i="20" s="1"/>
  <c r="CL80" i="20" s="1"/>
  <c r="CL44" i="20"/>
  <c r="CJ44" i="20"/>
  <c r="CJ39" i="20"/>
  <c r="CI39" i="20"/>
  <c r="CL38" i="20"/>
  <c r="CL37" i="20"/>
  <c r="CL36" i="20"/>
  <c r="CL35" i="20"/>
  <c r="CL34" i="20"/>
  <c r="CL33" i="20"/>
  <c r="CL32" i="20"/>
  <c r="CL31" i="20"/>
  <c r="CL30" i="20"/>
  <c r="CL29" i="20"/>
  <c r="CL28" i="20"/>
  <c r="CL27" i="20"/>
  <c r="CL26" i="20"/>
  <c r="CL25" i="20"/>
  <c r="CL24" i="20"/>
  <c r="CL23" i="20"/>
  <c r="CL22" i="20"/>
  <c r="CL21" i="20"/>
  <c r="CL20" i="20"/>
  <c r="CL19" i="20"/>
  <c r="CL18" i="20"/>
  <c r="CL17" i="20"/>
  <c r="CL16" i="20"/>
  <c r="CL15" i="20"/>
  <c r="CL14" i="20"/>
  <c r="CL13" i="20"/>
  <c r="CL12" i="20"/>
  <c r="CL11" i="20"/>
  <c r="CL10" i="20"/>
  <c r="CL9" i="20"/>
  <c r="CL8" i="20"/>
  <c r="CL7" i="20"/>
  <c r="CL6" i="20"/>
  <c r="CL5" i="20"/>
  <c r="CL4" i="20"/>
  <c r="CL39" i="20" l="1"/>
  <c r="CI80" i="20"/>
  <c r="CI81" i="20" s="1"/>
  <c r="CL81" i="20" s="1"/>
  <c r="AX39" i="20"/>
  <c r="BF38" i="20" l="1"/>
  <c r="BG38" i="20" s="1"/>
  <c r="BF37" i="20"/>
  <c r="BG37" i="20" s="1"/>
  <c r="BF36" i="20"/>
  <c r="BG36" i="20" s="1"/>
  <c r="BF35" i="20"/>
  <c r="BG35" i="20" s="1"/>
  <c r="BF34" i="20"/>
  <c r="BG34" i="20" s="1"/>
  <c r="BF33" i="20"/>
  <c r="BG33" i="20" s="1"/>
  <c r="BF32" i="20"/>
  <c r="BG32" i="20" s="1"/>
  <c r="BF31" i="20"/>
  <c r="BG31" i="20" s="1"/>
  <c r="BF30" i="20"/>
  <c r="BG30" i="20" s="1"/>
  <c r="BF29" i="20"/>
  <c r="BG29" i="20" s="1"/>
  <c r="BF28" i="20"/>
  <c r="BG28" i="20" s="1"/>
  <c r="BF27" i="20"/>
  <c r="BG27" i="20" s="1"/>
  <c r="BF26" i="20"/>
  <c r="BG26" i="20" s="1"/>
  <c r="BF25" i="20"/>
  <c r="BG25" i="20" s="1"/>
  <c r="BF24" i="20"/>
  <c r="BG24" i="20" s="1"/>
  <c r="BF23" i="20"/>
  <c r="BG23" i="20" s="1"/>
  <c r="BF22" i="20"/>
  <c r="BG22" i="20" s="1"/>
  <c r="BF21" i="20"/>
  <c r="BG21" i="20" s="1"/>
  <c r="BF20" i="20"/>
  <c r="BG20" i="20" s="1"/>
  <c r="BF19" i="20"/>
  <c r="BG19" i="20" s="1"/>
  <c r="BF18" i="20"/>
  <c r="BG18" i="20" s="1"/>
  <c r="BF17" i="20"/>
  <c r="BG17" i="20" s="1"/>
  <c r="BF16" i="20"/>
  <c r="BG16" i="20" s="1"/>
  <c r="BF15" i="20"/>
  <c r="BG15" i="20" s="1"/>
  <c r="BF14" i="20"/>
  <c r="BG14" i="20" s="1"/>
  <c r="BF13" i="20"/>
  <c r="BG13" i="20" s="1"/>
  <c r="BF12" i="20"/>
  <c r="BG12" i="20" s="1"/>
  <c r="BF11" i="20"/>
  <c r="BG11" i="20" s="1"/>
  <c r="BF10" i="20"/>
  <c r="BG10" i="20" s="1"/>
  <c r="BF9" i="20"/>
  <c r="BG9" i="20" s="1"/>
  <c r="BF8" i="20"/>
  <c r="BG8" i="20" s="1"/>
  <c r="BF7" i="20"/>
  <c r="BG7" i="20" s="1"/>
  <c r="BF6" i="20"/>
  <c r="BG6" i="20" s="1"/>
  <c r="BF5" i="20"/>
  <c r="BG5" i="20" s="1"/>
  <c r="BF4" i="20"/>
  <c r="BG4" i="20" s="1"/>
  <c r="CD79" i="20" l="1"/>
  <c r="CG79" i="20" s="1"/>
  <c r="BY79" i="20"/>
  <c r="BZ79" i="20" s="1"/>
  <c r="CB79" i="20" s="1"/>
  <c r="CD78" i="20"/>
  <c r="CG78" i="20" s="1"/>
  <c r="BY78" i="20"/>
  <c r="BZ78" i="20" s="1"/>
  <c r="CB78" i="20" s="1"/>
  <c r="CD77" i="20"/>
  <c r="CG77" i="20" s="1"/>
  <c r="BY77" i="20"/>
  <c r="BZ77" i="20" s="1"/>
  <c r="CB77" i="20" s="1"/>
  <c r="CD76" i="20"/>
  <c r="CG76" i="20" s="1"/>
  <c r="BY76" i="20"/>
  <c r="BZ76" i="20" s="1"/>
  <c r="CB76" i="20" s="1"/>
  <c r="CD75" i="20"/>
  <c r="CG75" i="20" s="1"/>
  <c r="BY75" i="20"/>
  <c r="BZ75" i="20" s="1"/>
  <c r="CB75" i="20" s="1"/>
  <c r="CD74" i="20"/>
  <c r="CG74" i="20" s="1"/>
  <c r="BY74" i="20"/>
  <c r="BZ74" i="20" s="1"/>
  <c r="CB74" i="20" s="1"/>
  <c r="CD73" i="20"/>
  <c r="CG73" i="20" s="1"/>
  <c r="BY73" i="20"/>
  <c r="BZ73" i="20" s="1"/>
  <c r="CB73" i="20" s="1"/>
  <c r="CD72" i="20"/>
  <c r="CG72" i="20" s="1"/>
  <c r="BY72" i="20"/>
  <c r="BZ72" i="20" s="1"/>
  <c r="CB72" i="20" s="1"/>
  <c r="CD71" i="20"/>
  <c r="CG71" i="20" s="1"/>
  <c r="BY71" i="20"/>
  <c r="BZ71" i="20" s="1"/>
  <c r="CB71" i="20" s="1"/>
  <c r="CD70" i="20"/>
  <c r="CG70" i="20" s="1"/>
  <c r="BY70" i="20"/>
  <c r="BZ70" i="20" s="1"/>
  <c r="CB70" i="20" s="1"/>
  <c r="CD69" i="20"/>
  <c r="CG69" i="20" s="1"/>
  <c r="BY69" i="20"/>
  <c r="BZ69" i="20" s="1"/>
  <c r="CB69" i="20" s="1"/>
  <c r="CD68" i="20"/>
  <c r="CG68" i="20" s="1"/>
  <c r="BY68" i="20"/>
  <c r="BZ68" i="20" s="1"/>
  <c r="CB68" i="20" s="1"/>
  <c r="CD67" i="20"/>
  <c r="CG67" i="20" s="1"/>
  <c r="BY67" i="20"/>
  <c r="BZ67" i="20" s="1"/>
  <c r="CB67" i="20" s="1"/>
  <c r="CD66" i="20"/>
  <c r="CG66" i="20" s="1"/>
  <c r="BY66" i="20"/>
  <c r="BZ66" i="20" s="1"/>
  <c r="CB66" i="20" s="1"/>
  <c r="CD65" i="20"/>
  <c r="CG65" i="20" s="1"/>
  <c r="BY65" i="20"/>
  <c r="BZ65" i="20" s="1"/>
  <c r="CB65" i="20" s="1"/>
  <c r="CD64" i="20"/>
  <c r="CG64" i="20" s="1"/>
  <c r="BY64" i="20"/>
  <c r="BZ64" i="20" s="1"/>
  <c r="CB64" i="20" s="1"/>
  <c r="CD63" i="20"/>
  <c r="CG63" i="20" s="1"/>
  <c r="BY63" i="20"/>
  <c r="BZ63" i="20" s="1"/>
  <c r="CB63" i="20" s="1"/>
  <c r="CD62" i="20"/>
  <c r="CG62" i="20" s="1"/>
  <c r="BY62" i="20"/>
  <c r="BZ62" i="20" s="1"/>
  <c r="CB62" i="20" s="1"/>
  <c r="CD61" i="20"/>
  <c r="CG61" i="20" s="1"/>
  <c r="BY61" i="20"/>
  <c r="BZ61" i="20" s="1"/>
  <c r="CB61" i="20" s="1"/>
  <c r="CD60" i="20"/>
  <c r="CG60" i="20" s="1"/>
  <c r="BY60" i="20"/>
  <c r="BZ60" i="20" s="1"/>
  <c r="CB60" i="20" s="1"/>
  <c r="CD59" i="20"/>
  <c r="CG59" i="20" s="1"/>
  <c r="BY59" i="20"/>
  <c r="BZ59" i="20" s="1"/>
  <c r="CB59" i="20" s="1"/>
  <c r="CD58" i="20"/>
  <c r="CG58" i="20" s="1"/>
  <c r="BY58" i="20"/>
  <c r="BZ58" i="20" s="1"/>
  <c r="CB58" i="20" s="1"/>
  <c r="CD57" i="20"/>
  <c r="CG57" i="20" s="1"/>
  <c r="BY57" i="20"/>
  <c r="BZ57" i="20" s="1"/>
  <c r="CB57" i="20" s="1"/>
  <c r="CD56" i="20"/>
  <c r="CG56" i="20" s="1"/>
  <c r="BY56" i="20"/>
  <c r="BZ56" i="20" s="1"/>
  <c r="CB56" i="20" s="1"/>
  <c r="CD55" i="20"/>
  <c r="CG55" i="20" s="1"/>
  <c r="BY55" i="20"/>
  <c r="BZ55" i="20" s="1"/>
  <c r="CB55" i="20" s="1"/>
  <c r="CD54" i="20"/>
  <c r="CG54" i="20" s="1"/>
  <c r="BY54" i="20"/>
  <c r="BZ54" i="20" s="1"/>
  <c r="CB54" i="20" s="1"/>
  <c r="CD53" i="20"/>
  <c r="CG53" i="20" s="1"/>
  <c r="BY53" i="20"/>
  <c r="BZ53" i="20" s="1"/>
  <c r="CB53" i="20" s="1"/>
  <c r="CD52" i="20"/>
  <c r="CG52" i="20" s="1"/>
  <c r="BY52" i="20"/>
  <c r="BZ52" i="20" s="1"/>
  <c r="CB52" i="20" s="1"/>
  <c r="CD51" i="20"/>
  <c r="CG51" i="20" s="1"/>
  <c r="BY51" i="20"/>
  <c r="BZ51" i="20" s="1"/>
  <c r="CB51" i="20" s="1"/>
  <c r="CD50" i="20"/>
  <c r="CG50" i="20" s="1"/>
  <c r="BY50" i="20"/>
  <c r="BZ50" i="20" s="1"/>
  <c r="CB50" i="20" s="1"/>
  <c r="CD49" i="20"/>
  <c r="CG49" i="20" s="1"/>
  <c r="BY49" i="20"/>
  <c r="BZ49" i="20" s="1"/>
  <c r="CB49" i="20" s="1"/>
  <c r="CD48" i="20"/>
  <c r="CG48" i="20" s="1"/>
  <c r="BY48" i="20"/>
  <c r="BZ48" i="20" s="1"/>
  <c r="CB48" i="20" s="1"/>
  <c r="CD47" i="20"/>
  <c r="CG47" i="20" s="1"/>
  <c r="BY47" i="20"/>
  <c r="BZ47" i="20" s="1"/>
  <c r="CB47" i="20" s="1"/>
  <c r="CD46" i="20"/>
  <c r="CG46" i="20" s="1"/>
  <c r="BY46" i="20"/>
  <c r="BZ46" i="20" s="1"/>
  <c r="CB46" i="20" s="1"/>
  <c r="CD45" i="20"/>
  <c r="CG45" i="20" s="1"/>
  <c r="CG80" i="20" s="1"/>
  <c r="BY45" i="20"/>
  <c r="CG44" i="20"/>
  <c r="CE44" i="20"/>
  <c r="CB44" i="20"/>
  <c r="BZ44" i="20"/>
  <c r="CE39" i="20"/>
  <c r="CD39" i="20"/>
  <c r="BY39" i="20"/>
  <c r="EM39" i="20"/>
  <c r="CG39" i="20" l="1"/>
  <c r="CD80" i="20"/>
  <c r="CD81" i="20" s="1"/>
  <c r="CG81" i="20" s="1"/>
  <c r="BY80" i="20"/>
  <c r="BZ39" i="20"/>
  <c r="CB39" i="20"/>
  <c r="BZ45" i="20"/>
  <c r="CB45" i="20" l="1"/>
  <c r="CB80" i="20" s="1"/>
  <c r="BZ80" i="20"/>
  <c r="BY81" i="20" s="1"/>
  <c r="CB81" i="20" s="1"/>
  <c r="BF39" i="20"/>
  <c r="AT39" i="20"/>
  <c r="J5" i="20" l="1"/>
  <c r="J6" i="20"/>
  <c r="J7" i="20"/>
  <c r="J8" i="20"/>
  <c r="J9" i="20"/>
  <c r="J10" i="20"/>
  <c r="J11" i="20"/>
  <c r="J12" i="20"/>
  <c r="J13" i="20"/>
  <c r="J14" i="20"/>
  <c r="J15" i="20"/>
  <c r="J16" i="20"/>
  <c r="J17" i="20"/>
  <c r="J18" i="20"/>
  <c r="J19" i="20"/>
  <c r="J20" i="20"/>
  <c r="J21" i="20"/>
  <c r="J22" i="20"/>
  <c r="J23" i="20"/>
  <c r="J24" i="20"/>
  <c r="J25" i="20"/>
  <c r="J26" i="20"/>
  <c r="J27" i="20"/>
  <c r="J28" i="20"/>
  <c r="J29" i="20"/>
  <c r="J30" i="20"/>
  <c r="J31" i="20"/>
  <c r="J32" i="20"/>
  <c r="J33" i="20"/>
  <c r="J34" i="20"/>
  <c r="J35" i="20"/>
  <c r="J36" i="20"/>
  <c r="J37" i="20"/>
  <c r="J38" i="20"/>
  <c r="J4" i="20"/>
  <c r="AU5" i="20"/>
  <c r="AU6" i="20"/>
  <c r="AU7" i="20"/>
  <c r="AU8" i="20"/>
  <c r="AU9" i="20"/>
  <c r="AU10" i="20"/>
  <c r="AU11" i="20"/>
  <c r="AU12" i="20"/>
  <c r="AU13" i="20"/>
  <c r="AU14" i="20"/>
  <c r="AU15" i="20"/>
  <c r="AU16" i="20"/>
  <c r="AU17" i="20"/>
  <c r="AU18" i="20"/>
  <c r="AU19" i="20"/>
  <c r="AU20" i="20"/>
  <c r="AU21" i="20"/>
  <c r="AU22" i="20"/>
  <c r="AU23" i="20"/>
  <c r="AU24" i="20"/>
  <c r="AU25" i="20"/>
  <c r="AU26" i="20"/>
  <c r="AU27" i="20"/>
  <c r="AU28" i="20"/>
  <c r="AU29" i="20"/>
  <c r="AU30" i="20"/>
  <c r="AU31" i="20"/>
  <c r="AU32" i="20"/>
  <c r="AU33" i="20"/>
  <c r="AU34" i="20"/>
  <c r="AU35" i="20"/>
  <c r="AU36" i="20"/>
  <c r="AU37" i="20"/>
  <c r="AU38" i="20"/>
  <c r="AU4" i="20"/>
  <c r="BQ79" i="20" l="1"/>
  <c r="BS79" i="20" s="1"/>
  <c r="BQ78" i="20"/>
  <c r="BS78" i="20" s="1"/>
  <c r="BQ77" i="20"/>
  <c r="BS77" i="20" s="1"/>
  <c r="BQ76" i="20"/>
  <c r="BS76" i="20" s="1"/>
  <c r="BQ75" i="20"/>
  <c r="BS75" i="20" s="1"/>
  <c r="BQ74" i="20"/>
  <c r="BS74" i="20" s="1"/>
  <c r="BQ73" i="20"/>
  <c r="BS73" i="20" s="1"/>
  <c r="BQ72" i="20"/>
  <c r="BS72" i="20" s="1"/>
  <c r="BQ71" i="20"/>
  <c r="BS71" i="20" s="1"/>
  <c r="BQ70" i="20"/>
  <c r="BS70" i="20" s="1"/>
  <c r="BQ69" i="20"/>
  <c r="BS69" i="20" s="1"/>
  <c r="BQ68" i="20"/>
  <c r="BS68" i="20" s="1"/>
  <c r="BQ67" i="20"/>
  <c r="BS67" i="20" s="1"/>
  <c r="BQ66" i="20"/>
  <c r="BS66" i="20" s="1"/>
  <c r="BQ65" i="20"/>
  <c r="BS65" i="20" s="1"/>
  <c r="BQ64" i="20"/>
  <c r="BS64" i="20" s="1"/>
  <c r="BQ63" i="20"/>
  <c r="BS63" i="20" s="1"/>
  <c r="BQ62" i="20"/>
  <c r="BS62" i="20" s="1"/>
  <c r="BQ61" i="20"/>
  <c r="BS61" i="20" s="1"/>
  <c r="BQ60" i="20"/>
  <c r="BS60" i="20" s="1"/>
  <c r="BQ59" i="20"/>
  <c r="BS59" i="20" s="1"/>
  <c r="BQ58" i="20"/>
  <c r="BS58" i="20" s="1"/>
  <c r="BQ57" i="20"/>
  <c r="BS57" i="20" s="1"/>
  <c r="BQ56" i="20"/>
  <c r="BS56" i="20" s="1"/>
  <c r="BQ55" i="20"/>
  <c r="BS55" i="20" s="1"/>
  <c r="BQ54" i="20"/>
  <c r="BS54" i="20" s="1"/>
  <c r="BQ53" i="20"/>
  <c r="BS53" i="20" s="1"/>
  <c r="BQ52" i="20"/>
  <c r="BS52" i="20" s="1"/>
  <c r="BQ51" i="20"/>
  <c r="BS51" i="20" s="1"/>
  <c r="BQ50" i="20"/>
  <c r="BS50" i="20" s="1"/>
  <c r="BQ49" i="20"/>
  <c r="BS49" i="20" s="1"/>
  <c r="BQ48" i="20"/>
  <c r="BS48" i="20" s="1"/>
  <c r="BQ47" i="20"/>
  <c r="BS47" i="20" s="1"/>
  <c r="BQ46" i="20"/>
  <c r="BS46" i="20" s="1"/>
  <c r="BQ45" i="20"/>
  <c r="BS44" i="20"/>
  <c r="BR44" i="20"/>
  <c r="BR39" i="20"/>
  <c r="BQ39" i="20"/>
  <c r="BS38" i="20"/>
  <c r="BS37" i="20"/>
  <c r="BS36" i="20"/>
  <c r="BS35" i="20"/>
  <c r="BS34" i="20"/>
  <c r="BS33" i="20"/>
  <c r="BS32" i="20"/>
  <c r="BS31" i="20"/>
  <c r="BS30" i="20"/>
  <c r="BS29" i="20"/>
  <c r="BS28" i="20"/>
  <c r="BS27" i="20"/>
  <c r="BS26" i="20"/>
  <c r="BS25" i="20"/>
  <c r="BS24" i="20"/>
  <c r="BS23" i="20"/>
  <c r="BS22" i="20"/>
  <c r="BS21" i="20"/>
  <c r="BS20" i="20"/>
  <c r="BS19" i="20"/>
  <c r="BS18" i="20"/>
  <c r="BS17" i="20"/>
  <c r="BS16" i="20"/>
  <c r="BS15" i="20"/>
  <c r="BS14" i="20"/>
  <c r="BS13" i="20"/>
  <c r="BS12" i="20"/>
  <c r="BS11" i="20"/>
  <c r="BS10" i="20"/>
  <c r="BS9" i="20"/>
  <c r="BS8" i="20"/>
  <c r="BS7" i="20"/>
  <c r="BS6" i="20"/>
  <c r="BS5" i="20"/>
  <c r="BS4" i="20"/>
  <c r="BU79" i="20"/>
  <c r="BW79" i="20" s="1"/>
  <c r="BU78" i="20"/>
  <c r="BW78" i="20" s="1"/>
  <c r="BU77" i="20"/>
  <c r="BW77" i="20" s="1"/>
  <c r="BU76" i="20"/>
  <c r="BW76" i="20" s="1"/>
  <c r="BU75" i="20"/>
  <c r="BW75" i="20" s="1"/>
  <c r="BU74" i="20"/>
  <c r="BW74" i="20" s="1"/>
  <c r="BU73" i="20"/>
  <c r="BW73" i="20" s="1"/>
  <c r="BU72" i="20"/>
  <c r="BW72" i="20" s="1"/>
  <c r="BU71" i="20"/>
  <c r="BW71" i="20" s="1"/>
  <c r="BU70" i="20"/>
  <c r="BW70" i="20" s="1"/>
  <c r="BU69" i="20"/>
  <c r="BW69" i="20" s="1"/>
  <c r="BU68" i="20"/>
  <c r="BW68" i="20" s="1"/>
  <c r="BU67" i="20"/>
  <c r="BW67" i="20" s="1"/>
  <c r="BU66" i="20"/>
  <c r="BW66" i="20" s="1"/>
  <c r="BU65" i="20"/>
  <c r="BW65" i="20" s="1"/>
  <c r="BU64" i="20"/>
  <c r="BW64" i="20" s="1"/>
  <c r="BU63" i="20"/>
  <c r="BW63" i="20" s="1"/>
  <c r="BU62" i="20"/>
  <c r="BW62" i="20" s="1"/>
  <c r="BU61" i="20"/>
  <c r="BW61" i="20" s="1"/>
  <c r="BU60" i="20"/>
  <c r="BW60" i="20" s="1"/>
  <c r="BU59" i="20"/>
  <c r="BW59" i="20" s="1"/>
  <c r="BU58" i="20"/>
  <c r="BW58" i="20" s="1"/>
  <c r="BU57" i="20"/>
  <c r="BW57" i="20" s="1"/>
  <c r="BU56" i="20"/>
  <c r="BW56" i="20" s="1"/>
  <c r="BU55" i="20"/>
  <c r="BW55" i="20" s="1"/>
  <c r="BU54" i="20"/>
  <c r="BW54" i="20" s="1"/>
  <c r="BU53" i="20"/>
  <c r="BW53" i="20" s="1"/>
  <c r="BU52" i="20"/>
  <c r="BW52" i="20" s="1"/>
  <c r="BU51" i="20"/>
  <c r="BW51" i="20" s="1"/>
  <c r="BU50" i="20"/>
  <c r="BW50" i="20" s="1"/>
  <c r="BU49" i="20"/>
  <c r="BW49" i="20" s="1"/>
  <c r="BU48" i="20"/>
  <c r="BW48" i="20" s="1"/>
  <c r="BU47" i="20"/>
  <c r="BW47" i="20" s="1"/>
  <c r="BU46" i="20"/>
  <c r="BW46" i="20" s="1"/>
  <c r="BU45" i="20"/>
  <c r="BW44" i="20"/>
  <c r="BV44" i="20"/>
  <c r="BV39" i="20"/>
  <c r="BU39" i="20"/>
  <c r="BW38" i="20"/>
  <c r="BW37" i="20"/>
  <c r="BW36" i="20"/>
  <c r="BW35" i="20"/>
  <c r="BW34" i="20"/>
  <c r="BW33" i="20"/>
  <c r="BW32" i="20"/>
  <c r="BW31" i="20"/>
  <c r="BW30" i="20"/>
  <c r="BW29" i="20"/>
  <c r="BW28" i="20"/>
  <c r="BW27" i="20"/>
  <c r="BW26" i="20"/>
  <c r="BW25" i="20"/>
  <c r="BW24" i="20"/>
  <c r="BW23" i="20"/>
  <c r="BW22" i="20"/>
  <c r="BW21" i="20"/>
  <c r="BW20" i="20"/>
  <c r="BW19" i="20"/>
  <c r="BW18" i="20"/>
  <c r="BW17" i="20"/>
  <c r="BW16" i="20"/>
  <c r="BW15" i="20"/>
  <c r="BW14" i="20"/>
  <c r="BW13" i="20"/>
  <c r="BW12" i="20"/>
  <c r="BW11" i="20"/>
  <c r="BW10" i="20"/>
  <c r="BW9" i="20"/>
  <c r="BW8" i="20"/>
  <c r="BW7" i="20"/>
  <c r="BW6" i="20"/>
  <c r="BW5" i="20"/>
  <c r="BW4" i="20"/>
  <c r="ES4" i="20"/>
  <c r="ES5" i="20"/>
  <c r="ES6" i="20"/>
  <c r="ES7" i="20"/>
  <c r="ES8" i="20"/>
  <c r="ES9" i="20"/>
  <c r="ES10" i="20"/>
  <c r="ES11" i="20"/>
  <c r="ES12" i="20"/>
  <c r="ES13" i="20"/>
  <c r="ES14" i="20"/>
  <c r="ES15" i="20"/>
  <c r="ES16" i="20"/>
  <c r="ES17" i="20"/>
  <c r="ES18" i="20"/>
  <c r="ES19" i="20"/>
  <c r="ES20" i="20"/>
  <c r="ES21" i="20"/>
  <c r="ES22" i="20"/>
  <c r="ES23" i="20"/>
  <c r="ES24" i="20"/>
  <c r="ES25" i="20"/>
  <c r="ES26" i="20"/>
  <c r="ES27" i="20"/>
  <c r="ES28" i="20"/>
  <c r="ES29" i="20"/>
  <c r="ES30" i="20"/>
  <c r="ES31" i="20"/>
  <c r="ES32" i="20"/>
  <c r="ES33" i="20"/>
  <c r="ES34" i="20"/>
  <c r="ES35" i="20"/>
  <c r="ES36" i="20"/>
  <c r="ES37" i="20"/>
  <c r="ES38" i="20"/>
  <c r="EQ39" i="20"/>
  <c r="ER44" i="20"/>
  <c r="ES44" i="20"/>
  <c r="EQ45" i="20"/>
  <c r="ER45" i="20" s="1"/>
  <c r="EQ46" i="20"/>
  <c r="ER46" i="20" s="1"/>
  <c r="ES46" i="20" s="1"/>
  <c r="EQ47" i="20"/>
  <c r="ER47" i="20" s="1"/>
  <c r="ES47" i="20" s="1"/>
  <c r="EQ48" i="20"/>
  <c r="ER48" i="20" s="1"/>
  <c r="ES48" i="20" s="1"/>
  <c r="EQ49" i="20"/>
  <c r="ER49" i="20" s="1"/>
  <c r="ES49" i="20" s="1"/>
  <c r="EQ50" i="20"/>
  <c r="ER50" i="20" s="1"/>
  <c r="ES50" i="20" s="1"/>
  <c r="EQ51" i="20"/>
  <c r="ER51" i="20" s="1"/>
  <c r="ES51" i="20" s="1"/>
  <c r="EQ52" i="20"/>
  <c r="ER52" i="20" s="1"/>
  <c r="ES52" i="20" s="1"/>
  <c r="EQ53" i="20"/>
  <c r="ER53" i="20" s="1"/>
  <c r="ES53" i="20" s="1"/>
  <c r="EQ54" i="20"/>
  <c r="ER54" i="20" s="1"/>
  <c r="ES54" i="20" s="1"/>
  <c r="EQ55" i="20"/>
  <c r="ER55" i="20" s="1"/>
  <c r="ES55" i="20" s="1"/>
  <c r="EQ56" i="20"/>
  <c r="ER56" i="20" s="1"/>
  <c r="ES56" i="20" s="1"/>
  <c r="EQ57" i="20"/>
  <c r="ER57" i="20" s="1"/>
  <c r="ES57" i="20" s="1"/>
  <c r="EQ58" i="20"/>
  <c r="ER58" i="20" s="1"/>
  <c r="ES58" i="20" s="1"/>
  <c r="EQ59" i="20"/>
  <c r="ER59" i="20" s="1"/>
  <c r="ES59" i="20" s="1"/>
  <c r="EQ60" i="20"/>
  <c r="ER60" i="20" s="1"/>
  <c r="ES60" i="20" s="1"/>
  <c r="EQ61" i="20"/>
  <c r="ER61" i="20" s="1"/>
  <c r="ES61" i="20" s="1"/>
  <c r="EQ62" i="20"/>
  <c r="ER62" i="20" s="1"/>
  <c r="ES62" i="20" s="1"/>
  <c r="EQ63" i="20"/>
  <c r="ER63" i="20" s="1"/>
  <c r="ES63" i="20" s="1"/>
  <c r="EQ64" i="20"/>
  <c r="ER64" i="20" s="1"/>
  <c r="ES64" i="20" s="1"/>
  <c r="EQ65" i="20"/>
  <c r="ER65" i="20" s="1"/>
  <c r="ES65" i="20" s="1"/>
  <c r="EQ66" i="20"/>
  <c r="ER66" i="20" s="1"/>
  <c r="ES66" i="20" s="1"/>
  <c r="EQ67" i="20"/>
  <c r="ER67" i="20" s="1"/>
  <c r="ES67" i="20" s="1"/>
  <c r="EQ68" i="20"/>
  <c r="ER68" i="20" s="1"/>
  <c r="ES68" i="20" s="1"/>
  <c r="EQ69" i="20"/>
  <c r="ER69" i="20" s="1"/>
  <c r="ES69" i="20" s="1"/>
  <c r="EQ70" i="20"/>
  <c r="ER70" i="20" s="1"/>
  <c r="ES70" i="20" s="1"/>
  <c r="EQ71" i="20"/>
  <c r="ER71" i="20" s="1"/>
  <c r="ES71" i="20" s="1"/>
  <c r="EQ72" i="20"/>
  <c r="ER72" i="20" s="1"/>
  <c r="ES72" i="20" s="1"/>
  <c r="EQ73" i="20"/>
  <c r="ER73" i="20" s="1"/>
  <c r="ES73" i="20" s="1"/>
  <c r="EQ74" i="20"/>
  <c r="ER74" i="20" s="1"/>
  <c r="ES74" i="20" s="1"/>
  <c r="EQ75" i="20"/>
  <c r="ER75" i="20" s="1"/>
  <c r="ES75" i="20" s="1"/>
  <c r="EQ76" i="20"/>
  <c r="ER76" i="20" s="1"/>
  <c r="ES76" i="20" s="1"/>
  <c r="EQ77" i="20"/>
  <c r="ER77" i="20" s="1"/>
  <c r="ES77" i="20" s="1"/>
  <c r="EQ78" i="20"/>
  <c r="ER78" i="20" s="1"/>
  <c r="ES78" i="20" s="1"/>
  <c r="EQ79" i="20"/>
  <c r="ER79" i="20" s="1"/>
  <c r="ES79" i="20" s="1"/>
  <c r="BQ80" i="20" l="1"/>
  <c r="BQ81" i="20" s="1"/>
  <c r="BS81" i="20" s="1"/>
  <c r="BS39" i="20"/>
  <c r="BW39" i="20"/>
  <c r="BS45" i="20"/>
  <c r="BS80" i="20" s="1"/>
  <c r="ER39" i="20"/>
  <c r="ES39" i="20"/>
  <c r="BU80" i="20"/>
  <c r="BU81" i="20" s="1"/>
  <c r="BW81" i="20" s="1"/>
  <c r="BW45" i="20"/>
  <c r="BW80" i="20" s="1"/>
  <c r="ES45" i="20"/>
  <c r="ES80" i="20" s="1"/>
  <c r="ER80" i="20"/>
  <c r="EQ81" i="20" s="1"/>
  <c r="ES81" i="20" s="1"/>
  <c r="EQ80" i="20"/>
  <c r="AO5" i="20"/>
  <c r="AO6" i="20"/>
  <c r="AO7" i="20"/>
  <c r="AO8" i="20"/>
  <c r="AO9" i="20"/>
  <c r="AO10" i="20"/>
  <c r="AO11" i="20"/>
  <c r="AO12" i="20"/>
  <c r="AO13" i="20"/>
  <c r="AO14" i="20"/>
  <c r="AO15" i="20"/>
  <c r="AO16" i="20"/>
  <c r="AO17" i="20"/>
  <c r="AO18" i="20"/>
  <c r="AO19" i="20"/>
  <c r="AO20" i="20"/>
  <c r="AO21" i="20"/>
  <c r="AO22" i="20"/>
  <c r="AO23" i="20"/>
  <c r="AO24" i="20"/>
  <c r="AO25" i="20"/>
  <c r="AO26" i="20"/>
  <c r="AO27" i="20"/>
  <c r="AO28" i="20"/>
  <c r="AO29" i="20"/>
  <c r="AO30" i="20"/>
  <c r="AO31" i="20"/>
  <c r="AO32" i="20"/>
  <c r="AO33" i="20"/>
  <c r="AO34" i="20"/>
  <c r="AO35" i="20"/>
  <c r="AO36" i="20"/>
  <c r="AO37" i="20"/>
  <c r="AO38" i="20"/>
  <c r="AO4" i="20"/>
  <c r="I39" i="20"/>
  <c r="H39" i="20"/>
  <c r="BM79" i="20"/>
  <c r="BO79" i="20" s="1"/>
  <c r="BM78" i="20"/>
  <c r="BO78" i="20" s="1"/>
  <c r="BM77" i="20"/>
  <c r="BO77" i="20" s="1"/>
  <c r="BM76" i="20"/>
  <c r="BO76" i="20" s="1"/>
  <c r="BM75" i="20"/>
  <c r="BO75" i="20" s="1"/>
  <c r="BM74" i="20"/>
  <c r="BO74" i="20" s="1"/>
  <c r="BM73" i="20"/>
  <c r="BO73" i="20" s="1"/>
  <c r="BM72" i="20"/>
  <c r="BO72" i="20" s="1"/>
  <c r="BM71" i="20"/>
  <c r="BO71" i="20" s="1"/>
  <c r="BM70" i="20"/>
  <c r="BO70" i="20" s="1"/>
  <c r="BM69" i="20"/>
  <c r="BO69" i="20" s="1"/>
  <c r="BM68" i="20"/>
  <c r="BO68" i="20" s="1"/>
  <c r="BM67" i="20"/>
  <c r="BO67" i="20" s="1"/>
  <c r="BM66" i="20"/>
  <c r="BO66" i="20" s="1"/>
  <c r="BM65" i="20"/>
  <c r="BO65" i="20" s="1"/>
  <c r="BM64" i="20"/>
  <c r="BO64" i="20" s="1"/>
  <c r="BM63" i="20"/>
  <c r="BO63" i="20" s="1"/>
  <c r="BM62" i="20"/>
  <c r="BO62" i="20" s="1"/>
  <c r="BM61" i="20"/>
  <c r="BO61" i="20" s="1"/>
  <c r="BM60" i="20"/>
  <c r="BO60" i="20" s="1"/>
  <c r="BM59" i="20"/>
  <c r="BO59" i="20" s="1"/>
  <c r="BM58" i="20"/>
  <c r="BO58" i="20" s="1"/>
  <c r="BM57" i="20"/>
  <c r="BO57" i="20" s="1"/>
  <c r="BM56" i="20"/>
  <c r="BO56" i="20" s="1"/>
  <c r="BM55" i="20"/>
  <c r="BO55" i="20" s="1"/>
  <c r="BM54" i="20"/>
  <c r="BO54" i="20" s="1"/>
  <c r="BM53" i="20"/>
  <c r="BO53" i="20" s="1"/>
  <c r="BM52" i="20"/>
  <c r="BO52" i="20" s="1"/>
  <c r="BM51" i="20"/>
  <c r="BO51" i="20" s="1"/>
  <c r="BM50" i="20"/>
  <c r="BO50" i="20" s="1"/>
  <c r="BM49" i="20"/>
  <c r="BO49" i="20" s="1"/>
  <c r="BM48" i="20"/>
  <c r="BO48" i="20" s="1"/>
  <c r="BM47" i="20"/>
  <c r="BO47" i="20" s="1"/>
  <c r="BM46" i="20"/>
  <c r="BO46" i="20" s="1"/>
  <c r="BM45" i="20"/>
  <c r="BO45" i="20" s="1"/>
  <c r="BO44" i="20"/>
  <c r="BN44" i="20"/>
  <c r="BN39" i="20"/>
  <c r="BM39" i="20"/>
  <c r="BO38" i="20"/>
  <c r="BO37" i="20"/>
  <c r="BO36" i="20"/>
  <c r="BO35" i="20"/>
  <c r="BO34" i="20"/>
  <c r="BO33" i="20"/>
  <c r="BO32" i="20"/>
  <c r="BO31" i="20"/>
  <c r="BO30" i="20"/>
  <c r="BO29" i="20"/>
  <c r="BO28" i="20"/>
  <c r="BO27" i="20"/>
  <c r="BO26" i="20"/>
  <c r="BO25" i="20"/>
  <c r="BO24" i="20"/>
  <c r="BO23" i="20"/>
  <c r="BO22" i="20"/>
  <c r="BO21" i="20"/>
  <c r="BO20" i="20"/>
  <c r="BO19" i="20"/>
  <c r="BO18" i="20"/>
  <c r="BO17" i="20"/>
  <c r="BO16" i="20"/>
  <c r="BO15" i="20"/>
  <c r="BO14" i="20"/>
  <c r="BO13" i="20"/>
  <c r="BO12" i="20"/>
  <c r="BO11" i="20"/>
  <c r="BO10" i="20"/>
  <c r="BO9" i="20"/>
  <c r="BO8" i="20"/>
  <c r="BO7" i="20"/>
  <c r="BO6" i="20"/>
  <c r="BO5" i="20"/>
  <c r="BO4" i="20"/>
  <c r="BO39" i="20" l="1"/>
  <c r="BO80" i="20"/>
  <c r="BM80" i="20"/>
  <c r="BO81" i="20" s="1"/>
  <c r="BI79" i="20" l="1"/>
  <c r="BK79" i="20" s="1"/>
  <c r="BI78" i="20"/>
  <c r="BK78" i="20" s="1"/>
  <c r="BI77" i="20"/>
  <c r="BK77" i="20" s="1"/>
  <c r="BI76" i="20"/>
  <c r="BK76" i="20" s="1"/>
  <c r="BI75" i="20"/>
  <c r="BK75" i="20" s="1"/>
  <c r="BI74" i="20"/>
  <c r="BK74" i="20" s="1"/>
  <c r="BI73" i="20"/>
  <c r="BK73" i="20" s="1"/>
  <c r="BI72" i="20"/>
  <c r="BK72" i="20" s="1"/>
  <c r="BI71" i="20"/>
  <c r="BK71" i="20" s="1"/>
  <c r="BI70" i="20"/>
  <c r="BK70" i="20" s="1"/>
  <c r="BI69" i="20"/>
  <c r="BK69" i="20" s="1"/>
  <c r="BI68" i="20"/>
  <c r="BK68" i="20" s="1"/>
  <c r="BI67" i="20"/>
  <c r="BK67" i="20" s="1"/>
  <c r="BI66" i="20"/>
  <c r="BK66" i="20" s="1"/>
  <c r="BI65" i="20"/>
  <c r="BK65" i="20" s="1"/>
  <c r="BI64" i="20"/>
  <c r="BK64" i="20" s="1"/>
  <c r="BI63" i="20"/>
  <c r="BK63" i="20" s="1"/>
  <c r="BI62" i="20"/>
  <c r="BK62" i="20" s="1"/>
  <c r="BI61" i="20"/>
  <c r="BK61" i="20" s="1"/>
  <c r="BI60" i="20"/>
  <c r="BK60" i="20" s="1"/>
  <c r="BI59" i="20"/>
  <c r="BK59" i="20" s="1"/>
  <c r="BI58" i="20"/>
  <c r="BK58" i="20" s="1"/>
  <c r="BI57" i="20"/>
  <c r="BK57" i="20" s="1"/>
  <c r="BI56" i="20"/>
  <c r="BK56" i="20" s="1"/>
  <c r="BI55" i="20"/>
  <c r="BK55" i="20" s="1"/>
  <c r="BI54" i="20"/>
  <c r="BK54" i="20" s="1"/>
  <c r="BI53" i="20"/>
  <c r="BK53" i="20" s="1"/>
  <c r="BI52" i="20"/>
  <c r="BK52" i="20" s="1"/>
  <c r="BI51" i="20"/>
  <c r="BK51" i="20" s="1"/>
  <c r="BI50" i="20"/>
  <c r="BK50" i="20" s="1"/>
  <c r="BI49" i="20"/>
  <c r="BK49" i="20" s="1"/>
  <c r="BI48" i="20"/>
  <c r="BK48" i="20" s="1"/>
  <c r="BI47" i="20"/>
  <c r="BK47" i="20" s="1"/>
  <c r="BI46" i="20"/>
  <c r="BK46" i="20" s="1"/>
  <c r="BI45" i="20"/>
  <c r="BK45" i="20" s="1"/>
  <c r="BK44" i="20"/>
  <c r="BJ44" i="20"/>
  <c r="BJ39" i="20"/>
  <c r="BI39" i="20"/>
  <c r="BK38" i="20"/>
  <c r="BK37" i="20"/>
  <c r="BK36" i="20"/>
  <c r="BK35" i="20"/>
  <c r="BK34" i="20"/>
  <c r="BK33" i="20"/>
  <c r="BK32" i="20"/>
  <c r="BK31" i="20"/>
  <c r="BK30" i="20"/>
  <c r="BK29" i="20"/>
  <c r="BK28" i="20"/>
  <c r="BK27" i="20"/>
  <c r="BK26" i="20"/>
  <c r="BK25" i="20"/>
  <c r="BK24" i="20"/>
  <c r="BK23" i="20"/>
  <c r="BK22" i="20"/>
  <c r="BK21" i="20"/>
  <c r="BK20" i="20"/>
  <c r="BK19" i="20"/>
  <c r="BK18" i="20"/>
  <c r="BK17" i="20"/>
  <c r="BK16" i="20"/>
  <c r="BK15" i="20"/>
  <c r="BK14" i="20"/>
  <c r="BK13" i="20"/>
  <c r="BK12" i="20"/>
  <c r="BK11" i="20"/>
  <c r="BK10" i="20"/>
  <c r="BK9" i="20"/>
  <c r="BK8" i="20"/>
  <c r="BK7" i="20"/>
  <c r="BK6" i="20"/>
  <c r="BK5" i="20"/>
  <c r="BK4" i="20"/>
  <c r="BD79" i="20"/>
  <c r="BG79" i="20" s="1"/>
  <c r="BD78" i="20"/>
  <c r="BG78" i="20" s="1"/>
  <c r="BD77" i="20"/>
  <c r="BG77" i="20" s="1"/>
  <c r="BD76" i="20"/>
  <c r="BG76" i="20" s="1"/>
  <c r="BD75" i="20"/>
  <c r="BG75" i="20" s="1"/>
  <c r="BD74" i="20"/>
  <c r="BG74" i="20" s="1"/>
  <c r="BD73" i="20"/>
  <c r="BG73" i="20" s="1"/>
  <c r="BD72" i="20"/>
  <c r="BG72" i="20" s="1"/>
  <c r="BD71" i="20"/>
  <c r="BG71" i="20" s="1"/>
  <c r="BD70" i="20"/>
  <c r="BG70" i="20" s="1"/>
  <c r="BD69" i="20"/>
  <c r="BG69" i="20" s="1"/>
  <c r="BD68" i="20"/>
  <c r="BG68" i="20" s="1"/>
  <c r="BD67" i="20"/>
  <c r="BG67" i="20" s="1"/>
  <c r="BD66" i="20"/>
  <c r="BG66" i="20" s="1"/>
  <c r="BD65" i="20"/>
  <c r="BG65" i="20" s="1"/>
  <c r="BD64" i="20"/>
  <c r="BG64" i="20" s="1"/>
  <c r="BD63" i="20"/>
  <c r="BG63" i="20" s="1"/>
  <c r="BD62" i="20"/>
  <c r="BG62" i="20" s="1"/>
  <c r="BD61" i="20"/>
  <c r="BG61" i="20" s="1"/>
  <c r="BD60" i="20"/>
  <c r="BG60" i="20" s="1"/>
  <c r="BD59" i="20"/>
  <c r="BG59" i="20" s="1"/>
  <c r="BD58" i="20"/>
  <c r="BG58" i="20" s="1"/>
  <c r="BD57" i="20"/>
  <c r="BG57" i="20" s="1"/>
  <c r="BD56" i="20"/>
  <c r="BG56" i="20" s="1"/>
  <c r="BD55" i="20"/>
  <c r="BG55" i="20" s="1"/>
  <c r="BD54" i="20"/>
  <c r="BG54" i="20" s="1"/>
  <c r="BD53" i="20"/>
  <c r="BG53" i="20" s="1"/>
  <c r="BD52" i="20"/>
  <c r="BG52" i="20" s="1"/>
  <c r="BD51" i="20"/>
  <c r="BG51" i="20" s="1"/>
  <c r="BD50" i="20"/>
  <c r="BG50" i="20" s="1"/>
  <c r="BD49" i="20"/>
  <c r="BG49" i="20" s="1"/>
  <c r="BD48" i="20"/>
  <c r="BG48" i="20" s="1"/>
  <c r="BD47" i="20"/>
  <c r="BG47" i="20" s="1"/>
  <c r="BD46" i="20"/>
  <c r="BG46" i="20" s="1"/>
  <c r="BD45" i="20"/>
  <c r="BG45" i="20" s="1"/>
  <c r="BG44" i="20"/>
  <c r="BE44" i="20"/>
  <c r="BE39" i="20"/>
  <c r="BD39" i="20"/>
  <c r="BK39" i="20" l="1"/>
  <c r="BK80" i="20"/>
  <c r="BI80" i="20"/>
  <c r="BI81" i="20" s="1"/>
  <c r="BK81" i="20" s="1"/>
  <c r="BG80" i="20"/>
  <c r="BG39" i="20"/>
  <c r="BD80" i="20"/>
  <c r="BD81" i="20" s="1"/>
  <c r="BG81" i="20" s="1"/>
  <c r="AS39" i="20"/>
  <c r="AS44" i="20"/>
  <c r="AW79" i="20" l="1"/>
  <c r="BB79" i="20" s="1"/>
  <c r="AR79" i="20"/>
  <c r="AU79" i="20" s="1"/>
  <c r="AW78" i="20"/>
  <c r="BB78" i="20" s="1"/>
  <c r="AR78" i="20"/>
  <c r="AU78" i="20" s="1"/>
  <c r="AW77" i="20"/>
  <c r="BB77" i="20" s="1"/>
  <c r="AR77" i="20"/>
  <c r="AU77" i="20" s="1"/>
  <c r="AW76" i="20"/>
  <c r="BB76" i="20" s="1"/>
  <c r="AR76" i="20"/>
  <c r="AU76" i="20" s="1"/>
  <c r="AW75" i="20"/>
  <c r="BB75" i="20" s="1"/>
  <c r="AR75" i="20"/>
  <c r="AU75" i="20" s="1"/>
  <c r="AW74" i="20"/>
  <c r="BB74" i="20" s="1"/>
  <c r="AR74" i="20"/>
  <c r="AU74" i="20" s="1"/>
  <c r="AW73" i="20"/>
  <c r="BB73" i="20" s="1"/>
  <c r="AR73" i="20"/>
  <c r="AU73" i="20" s="1"/>
  <c r="AW72" i="20"/>
  <c r="BB72" i="20" s="1"/>
  <c r="AR72" i="20"/>
  <c r="AU72" i="20" s="1"/>
  <c r="AW71" i="20"/>
  <c r="BB71" i="20" s="1"/>
  <c r="AR71" i="20"/>
  <c r="AU71" i="20" s="1"/>
  <c r="AW70" i="20"/>
  <c r="BB70" i="20" s="1"/>
  <c r="AR70" i="20"/>
  <c r="AU70" i="20" s="1"/>
  <c r="AW69" i="20"/>
  <c r="BB69" i="20" s="1"/>
  <c r="AR69" i="20"/>
  <c r="AU69" i="20" s="1"/>
  <c r="AW68" i="20"/>
  <c r="BB68" i="20" s="1"/>
  <c r="AR68" i="20"/>
  <c r="AU68" i="20" s="1"/>
  <c r="AW67" i="20"/>
  <c r="BB67" i="20" s="1"/>
  <c r="AR67" i="20"/>
  <c r="AU67" i="20" s="1"/>
  <c r="AW66" i="20"/>
  <c r="BB66" i="20" s="1"/>
  <c r="AR66" i="20"/>
  <c r="AU66" i="20" s="1"/>
  <c r="AW65" i="20"/>
  <c r="BB65" i="20" s="1"/>
  <c r="AR65" i="20"/>
  <c r="AU65" i="20" s="1"/>
  <c r="AW64" i="20"/>
  <c r="BB64" i="20" s="1"/>
  <c r="AR64" i="20"/>
  <c r="AU64" i="20" s="1"/>
  <c r="AW63" i="20"/>
  <c r="BB63" i="20" s="1"/>
  <c r="AR63" i="20"/>
  <c r="AU63" i="20" s="1"/>
  <c r="AW62" i="20"/>
  <c r="BB62" i="20" s="1"/>
  <c r="AR62" i="20"/>
  <c r="AU62" i="20" s="1"/>
  <c r="AW61" i="20"/>
  <c r="BB61" i="20" s="1"/>
  <c r="AR61" i="20"/>
  <c r="AU61" i="20" s="1"/>
  <c r="AW60" i="20"/>
  <c r="BB60" i="20" s="1"/>
  <c r="AR60" i="20"/>
  <c r="AU60" i="20" s="1"/>
  <c r="AW59" i="20"/>
  <c r="BB59" i="20" s="1"/>
  <c r="AR59" i="20"/>
  <c r="AU59" i="20" s="1"/>
  <c r="AW58" i="20"/>
  <c r="BB58" i="20" s="1"/>
  <c r="AR58" i="20"/>
  <c r="AU58" i="20" s="1"/>
  <c r="AW57" i="20"/>
  <c r="BB57" i="20" s="1"/>
  <c r="AR57" i="20"/>
  <c r="AU57" i="20" s="1"/>
  <c r="AW56" i="20"/>
  <c r="BB56" i="20" s="1"/>
  <c r="AR56" i="20"/>
  <c r="AU56" i="20" s="1"/>
  <c r="AW55" i="20"/>
  <c r="BB55" i="20" s="1"/>
  <c r="AR55" i="20"/>
  <c r="AU55" i="20" s="1"/>
  <c r="AW54" i="20"/>
  <c r="BB54" i="20" s="1"/>
  <c r="AR54" i="20"/>
  <c r="AU54" i="20" s="1"/>
  <c r="AW53" i="20"/>
  <c r="BB53" i="20" s="1"/>
  <c r="AR53" i="20"/>
  <c r="AU53" i="20" s="1"/>
  <c r="AW52" i="20"/>
  <c r="BB52" i="20" s="1"/>
  <c r="AR52" i="20"/>
  <c r="AU52" i="20" s="1"/>
  <c r="AW51" i="20"/>
  <c r="BB51" i="20" s="1"/>
  <c r="AR51" i="20"/>
  <c r="AU51" i="20" s="1"/>
  <c r="AW50" i="20"/>
  <c r="BB50" i="20" s="1"/>
  <c r="AR50" i="20"/>
  <c r="AU50" i="20" s="1"/>
  <c r="AW49" i="20"/>
  <c r="BB49" i="20" s="1"/>
  <c r="AR49" i="20"/>
  <c r="AU49" i="20" s="1"/>
  <c r="AW48" i="20"/>
  <c r="BB48" i="20" s="1"/>
  <c r="AR48" i="20"/>
  <c r="AU48" i="20" s="1"/>
  <c r="AW47" i="20"/>
  <c r="BB47" i="20" s="1"/>
  <c r="AR47" i="20"/>
  <c r="AU47" i="20" s="1"/>
  <c r="AW46" i="20"/>
  <c r="BB46" i="20" s="1"/>
  <c r="AR46" i="20"/>
  <c r="AU46" i="20" s="1"/>
  <c r="AW45" i="20"/>
  <c r="AR45" i="20"/>
  <c r="AU45" i="20" s="1"/>
  <c r="BB44" i="20"/>
  <c r="BA44" i="20"/>
  <c r="AU44" i="20"/>
  <c r="BA39" i="20"/>
  <c r="AW39" i="20"/>
  <c r="AR39" i="20"/>
  <c r="BB39" i="20" l="1"/>
  <c r="AW80" i="20"/>
  <c r="AW81" i="20" s="1"/>
  <c r="BB81" i="20" s="1"/>
  <c r="AR80" i="20"/>
  <c r="AR81" i="20" s="1"/>
  <c r="AS80" i="20"/>
  <c r="AU80" i="20"/>
  <c r="AU39" i="20"/>
  <c r="BB45" i="20"/>
  <c r="BB80" i="20" s="1"/>
  <c r="AU81" i="20" l="1"/>
  <c r="AN79" i="20"/>
  <c r="AP79" i="20" s="1"/>
  <c r="AN78" i="20"/>
  <c r="AP78" i="20" s="1"/>
  <c r="AN77" i="20"/>
  <c r="AP77" i="20" s="1"/>
  <c r="AN76" i="20"/>
  <c r="AP76" i="20" s="1"/>
  <c r="AN75" i="20"/>
  <c r="AP75" i="20" s="1"/>
  <c r="AN74" i="20"/>
  <c r="AP74" i="20" s="1"/>
  <c r="AN73" i="20"/>
  <c r="AP73" i="20" s="1"/>
  <c r="AN72" i="20"/>
  <c r="AP72" i="20" s="1"/>
  <c r="AN71" i="20"/>
  <c r="AP71" i="20" s="1"/>
  <c r="AN70" i="20"/>
  <c r="AP70" i="20" s="1"/>
  <c r="AN69" i="20"/>
  <c r="AP69" i="20" s="1"/>
  <c r="AN68" i="20"/>
  <c r="AP68" i="20" s="1"/>
  <c r="AN67" i="20"/>
  <c r="AP67" i="20" s="1"/>
  <c r="AN66" i="20"/>
  <c r="AP66" i="20" s="1"/>
  <c r="AN65" i="20"/>
  <c r="AP65" i="20" s="1"/>
  <c r="AN64" i="20"/>
  <c r="AP64" i="20" s="1"/>
  <c r="AN63" i="20"/>
  <c r="AP63" i="20" s="1"/>
  <c r="AN62" i="20"/>
  <c r="AP62" i="20" s="1"/>
  <c r="AN61" i="20"/>
  <c r="AP61" i="20" s="1"/>
  <c r="AN60" i="20"/>
  <c r="AP60" i="20" s="1"/>
  <c r="AN59" i="20"/>
  <c r="AP59" i="20" s="1"/>
  <c r="AN58" i="20"/>
  <c r="AP58" i="20" s="1"/>
  <c r="AN57" i="20"/>
  <c r="AP57" i="20" s="1"/>
  <c r="AN56" i="20"/>
  <c r="AP56" i="20" s="1"/>
  <c r="AN55" i="20"/>
  <c r="AP55" i="20" s="1"/>
  <c r="AN54" i="20"/>
  <c r="AP54" i="20" s="1"/>
  <c r="AN53" i="20"/>
  <c r="AP53" i="20" s="1"/>
  <c r="AN52" i="20"/>
  <c r="AP52" i="20" s="1"/>
  <c r="AN51" i="20"/>
  <c r="AP51" i="20" s="1"/>
  <c r="AN50" i="20"/>
  <c r="AP50" i="20" s="1"/>
  <c r="AN49" i="20"/>
  <c r="AP49" i="20" s="1"/>
  <c r="AN48" i="20"/>
  <c r="AP48" i="20" s="1"/>
  <c r="AN47" i="20"/>
  <c r="AP47" i="20" s="1"/>
  <c r="AN46" i="20"/>
  <c r="AP46" i="20" s="1"/>
  <c r="AN45" i="20"/>
  <c r="AP45" i="20" s="1"/>
  <c r="AP44" i="20"/>
  <c r="AO44" i="20"/>
  <c r="AN39" i="20"/>
  <c r="AP38" i="20"/>
  <c r="AP37" i="20"/>
  <c r="AP36" i="20"/>
  <c r="AP35" i="20"/>
  <c r="AP34" i="20"/>
  <c r="AP33" i="20"/>
  <c r="AP32" i="20"/>
  <c r="AP31" i="20"/>
  <c r="AP30" i="20"/>
  <c r="AP29" i="20"/>
  <c r="AP28" i="20"/>
  <c r="AP27" i="20"/>
  <c r="AP26" i="20"/>
  <c r="AP25" i="20"/>
  <c r="AP24" i="20"/>
  <c r="AP23" i="20"/>
  <c r="AP22" i="20"/>
  <c r="AP21" i="20"/>
  <c r="AP20" i="20"/>
  <c r="AP19" i="20"/>
  <c r="AP18" i="20"/>
  <c r="AP17" i="20"/>
  <c r="AP16" i="20"/>
  <c r="AP15" i="20"/>
  <c r="AP14" i="20"/>
  <c r="AP13" i="20"/>
  <c r="AP12" i="20"/>
  <c r="AP11" i="20"/>
  <c r="AP10" i="20"/>
  <c r="AP9" i="20"/>
  <c r="AP8" i="20"/>
  <c r="AP7" i="20"/>
  <c r="AP6" i="20"/>
  <c r="AP4" i="20"/>
  <c r="AN80" i="20" l="1"/>
  <c r="AN81" i="20" s="1"/>
  <c r="AO39" i="20"/>
  <c r="AP5" i="20"/>
  <c r="AP39" i="20" s="1"/>
  <c r="AJ79" i="20"/>
  <c r="AK79" i="20" s="1"/>
  <c r="AL79" i="20" s="1"/>
  <c r="AJ78" i="20"/>
  <c r="AK78" i="20" s="1"/>
  <c r="AL78" i="20" s="1"/>
  <c r="AJ77" i="20"/>
  <c r="AK77" i="20" s="1"/>
  <c r="AL77" i="20" s="1"/>
  <c r="AJ76" i="20"/>
  <c r="AK76" i="20" s="1"/>
  <c r="AL76" i="20" s="1"/>
  <c r="AJ75" i="20"/>
  <c r="AK75" i="20" s="1"/>
  <c r="AL75" i="20" s="1"/>
  <c r="AJ74" i="20"/>
  <c r="AK74" i="20" s="1"/>
  <c r="AL74" i="20" s="1"/>
  <c r="AJ73" i="20"/>
  <c r="AK73" i="20" s="1"/>
  <c r="AL73" i="20" s="1"/>
  <c r="AJ72" i="20"/>
  <c r="AK72" i="20" s="1"/>
  <c r="AL72" i="20" s="1"/>
  <c r="AJ71" i="20"/>
  <c r="AK71" i="20" s="1"/>
  <c r="AL71" i="20" s="1"/>
  <c r="AJ70" i="20"/>
  <c r="AK70" i="20" s="1"/>
  <c r="AL70" i="20" s="1"/>
  <c r="AJ69" i="20"/>
  <c r="AK69" i="20" s="1"/>
  <c r="AL69" i="20" s="1"/>
  <c r="AJ68" i="20"/>
  <c r="AK68" i="20" s="1"/>
  <c r="AL68" i="20" s="1"/>
  <c r="AJ67" i="20"/>
  <c r="AK67" i="20" s="1"/>
  <c r="AL67" i="20" s="1"/>
  <c r="AJ66" i="20"/>
  <c r="AK66" i="20" s="1"/>
  <c r="AL66" i="20" s="1"/>
  <c r="AJ65" i="20"/>
  <c r="AK65" i="20" s="1"/>
  <c r="AL65" i="20" s="1"/>
  <c r="AJ64" i="20"/>
  <c r="AK64" i="20" s="1"/>
  <c r="AL64" i="20" s="1"/>
  <c r="AJ63" i="20"/>
  <c r="AK63" i="20" s="1"/>
  <c r="AL63" i="20" s="1"/>
  <c r="AJ62" i="20"/>
  <c r="AK62" i="20" s="1"/>
  <c r="AL62" i="20" s="1"/>
  <c r="AJ61" i="20"/>
  <c r="AK61" i="20" s="1"/>
  <c r="AL61" i="20" s="1"/>
  <c r="AJ60" i="20"/>
  <c r="AK60" i="20" s="1"/>
  <c r="AL60" i="20" s="1"/>
  <c r="AJ59" i="20"/>
  <c r="AK59" i="20" s="1"/>
  <c r="AL59" i="20" s="1"/>
  <c r="AJ58" i="20"/>
  <c r="AK58" i="20" s="1"/>
  <c r="AL58" i="20" s="1"/>
  <c r="AJ57" i="20"/>
  <c r="AK57" i="20" s="1"/>
  <c r="AL57" i="20" s="1"/>
  <c r="AJ56" i="20"/>
  <c r="AK56" i="20" s="1"/>
  <c r="AL56" i="20" s="1"/>
  <c r="AJ55" i="20"/>
  <c r="AK55" i="20" s="1"/>
  <c r="AL55" i="20" s="1"/>
  <c r="AJ54" i="20"/>
  <c r="AK54" i="20" s="1"/>
  <c r="AL54" i="20" s="1"/>
  <c r="AJ53" i="20"/>
  <c r="AK53" i="20" s="1"/>
  <c r="AL53" i="20" s="1"/>
  <c r="AJ52" i="20"/>
  <c r="AK52" i="20" s="1"/>
  <c r="AL52" i="20" s="1"/>
  <c r="AJ51" i="20"/>
  <c r="AK51" i="20" s="1"/>
  <c r="AL51" i="20" s="1"/>
  <c r="AJ50" i="20"/>
  <c r="AK50" i="20" s="1"/>
  <c r="AL50" i="20" s="1"/>
  <c r="AJ49" i="20"/>
  <c r="AK49" i="20" s="1"/>
  <c r="AL49" i="20" s="1"/>
  <c r="AJ48" i="20"/>
  <c r="AJ47" i="20"/>
  <c r="AK47" i="20" s="1"/>
  <c r="AL47" i="20" s="1"/>
  <c r="AJ46" i="20"/>
  <c r="AK46" i="20" s="1"/>
  <c r="AL46" i="20" s="1"/>
  <c r="AJ45" i="20"/>
  <c r="AK45" i="20" s="1"/>
  <c r="AL44" i="20"/>
  <c r="AK44" i="20"/>
  <c r="AJ39" i="20"/>
  <c r="AK38" i="20"/>
  <c r="AL38" i="20" s="1"/>
  <c r="AK37" i="20"/>
  <c r="AL37" i="20" s="1"/>
  <c r="AK36" i="20"/>
  <c r="AL36" i="20" s="1"/>
  <c r="AK35" i="20"/>
  <c r="AL35" i="20" s="1"/>
  <c r="AK34" i="20"/>
  <c r="AL34" i="20" s="1"/>
  <c r="AK33" i="20"/>
  <c r="AL33" i="20" s="1"/>
  <c r="AK32" i="20"/>
  <c r="AL32" i="20" s="1"/>
  <c r="AK31" i="20"/>
  <c r="AL31" i="20" s="1"/>
  <c r="AK30" i="20"/>
  <c r="AL30" i="20" s="1"/>
  <c r="AK29" i="20"/>
  <c r="AL29" i="20" s="1"/>
  <c r="AK28" i="20"/>
  <c r="AL28" i="20" s="1"/>
  <c r="AK27" i="20"/>
  <c r="AL27" i="20" s="1"/>
  <c r="AK26" i="20"/>
  <c r="AL26" i="20" s="1"/>
  <c r="AK25" i="20"/>
  <c r="AL25" i="20" s="1"/>
  <c r="AK24" i="20"/>
  <c r="AL24" i="20" s="1"/>
  <c r="AK23" i="20"/>
  <c r="AL23" i="20" s="1"/>
  <c r="AK22" i="20"/>
  <c r="AL22" i="20" s="1"/>
  <c r="AK21" i="20"/>
  <c r="AL21" i="20" s="1"/>
  <c r="AK20" i="20"/>
  <c r="AL20" i="20" s="1"/>
  <c r="AK19" i="20"/>
  <c r="AL19" i="20" s="1"/>
  <c r="AK18" i="20"/>
  <c r="AL18" i="20" s="1"/>
  <c r="AK17" i="20"/>
  <c r="AL17" i="20" s="1"/>
  <c r="AK16" i="20"/>
  <c r="AL16" i="20" s="1"/>
  <c r="AK15" i="20"/>
  <c r="AL15" i="20" s="1"/>
  <c r="AK14" i="20"/>
  <c r="AL14" i="20" s="1"/>
  <c r="AK13" i="20"/>
  <c r="AL13" i="20" s="1"/>
  <c r="AK12" i="20"/>
  <c r="AL12" i="20" s="1"/>
  <c r="AK11" i="20"/>
  <c r="AL11" i="20" s="1"/>
  <c r="AK10" i="20"/>
  <c r="AL10" i="20" s="1"/>
  <c r="AK9" i="20"/>
  <c r="AL9" i="20" s="1"/>
  <c r="AK8" i="20"/>
  <c r="AL8" i="20" s="1"/>
  <c r="AK7" i="20"/>
  <c r="AL7" i="20" s="1"/>
  <c r="AK6" i="20"/>
  <c r="AL6" i="20" s="1"/>
  <c r="AK5" i="20"/>
  <c r="AL5" i="20" s="1"/>
  <c r="AK4" i="20"/>
  <c r="AO80" i="20" l="1"/>
  <c r="AP81" i="20" s="1"/>
  <c r="AP80" i="20"/>
  <c r="AJ80" i="20"/>
  <c r="AK39" i="20"/>
  <c r="AL4" i="20"/>
  <c r="AL39" i="20" s="1"/>
  <c r="AL45" i="20"/>
  <c r="AK48" i="20"/>
  <c r="AL48" i="20" s="1"/>
  <c r="AF79" i="20"/>
  <c r="AG79" i="20" s="1"/>
  <c r="AH79" i="20" s="1"/>
  <c r="AF78" i="20"/>
  <c r="AG78" i="20" s="1"/>
  <c r="AH78" i="20" s="1"/>
  <c r="AF77" i="20"/>
  <c r="AG77" i="20" s="1"/>
  <c r="AH77" i="20" s="1"/>
  <c r="AF76" i="20"/>
  <c r="AG76" i="20" s="1"/>
  <c r="AH76" i="20" s="1"/>
  <c r="AF75" i="20"/>
  <c r="AG75" i="20" s="1"/>
  <c r="AH75" i="20" s="1"/>
  <c r="AF74" i="20"/>
  <c r="AG74" i="20" s="1"/>
  <c r="AH74" i="20" s="1"/>
  <c r="AF73" i="20"/>
  <c r="AG73" i="20" s="1"/>
  <c r="AH73" i="20" s="1"/>
  <c r="AF72" i="20"/>
  <c r="AG72" i="20" s="1"/>
  <c r="AH72" i="20" s="1"/>
  <c r="AF71" i="20"/>
  <c r="AG71" i="20" s="1"/>
  <c r="AH71" i="20" s="1"/>
  <c r="AF70" i="20"/>
  <c r="AG70" i="20" s="1"/>
  <c r="AH70" i="20" s="1"/>
  <c r="AF69" i="20"/>
  <c r="AG69" i="20" s="1"/>
  <c r="AH69" i="20" s="1"/>
  <c r="AF68" i="20"/>
  <c r="AG68" i="20" s="1"/>
  <c r="AH68" i="20" s="1"/>
  <c r="AF67" i="20"/>
  <c r="AG67" i="20" s="1"/>
  <c r="AH67" i="20" s="1"/>
  <c r="AF66" i="20"/>
  <c r="AG66" i="20" s="1"/>
  <c r="AH66" i="20" s="1"/>
  <c r="AF65" i="20"/>
  <c r="AG65" i="20" s="1"/>
  <c r="AH65" i="20" s="1"/>
  <c r="AF64" i="20"/>
  <c r="AG64" i="20" s="1"/>
  <c r="AH64" i="20" s="1"/>
  <c r="AF63" i="20"/>
  <c r="AG63" i="20" s="1"/>
  <c r="AH63" i="20" s="1"/>
  <c r="AF62" i="20"/>
  <c r="AG62" i="20" s="1"/>
  <c r="AH62" i="20" s="1"/>
  <c r="AF61" i="20"/>
  <c r="AG61" i="20" s="1"/>
  <c r="AH61" i="20" s="1"/>
  <c r="AF60" i="20"/>
  <c r="AG60" i="20" s="1"/>
  <c r="AH60" i="20" s="1"/>
  <c r="AF59" i="20"/>
  <c r="AG59" i="20" s="1"/>
  <c r="AH59" i="20" s="1"/>
  <c r="AF58" i="20"/>
  <c r="AG58" i="20" s="1"/>
  <c r="AH58" i="20" s="1"/>
  <c r="AF57" i="20"/>
  <c r="AG57" i="20" s="1"/>
  <c r="AH57" i="20" s="1"/>
  <c r="AF56" i="20"/>
  <c r="AG56" i="20" s="1"/>
  <c r="AH56" i="20" s="1"/>
  <c r="AF55" i="20"/>
  <c r="AG55" i="20" s="1"/>
  <c r="AH55" i="20" s="1"/>
  <c r="AF54" i="20"/>
  <c r="AG54" i="20" s="1"/>
  <c r="AH54" i="20" s="1"/>
  <c r="AF53" i="20"/>
  <c r="AG53" i="20" s="1"/>
  <c r="AH53" i="20" s="1"/>
  <c r="AF52" i="20"/>
  <c r="AG52" i="20" s="1"/>
  <c r="AH52" i="20" s="1"/>
  <c r="AF51" i="20"/>
  <c r="AG51" i="20" s="1"/>
  <c r="AH51" i="20" s="1"/>
  <c r="AF50" i="20"/>
  <c r="AG50" i="20" s="1"/>
  <c r="AH50" i="20" s="1"/>
  <c r="AF49" i="20"/>
  <c r="AG49" i="20" s="1"/>
  <c r="AH49" i="20" s="1"/>
  <c r="AF48" i="20"/>
  <c r="AG48" i="20" s="1"/>
  <c r="AH48" i="20" s="1"/>
  <c r="AF47" i="20"/>
  <c r="AG47" i="20" s="1"/>
  <c r="AH47" i="20" s="1"/>
  <c r="AF46" i="20"/>
  <c r="AG46" i="20" s="1"/>
  <c r="AH46" i="20" s="1"/>
  <c r="AF45" i="20"/>
  <c r="AH44" i="20"/>
  <c r="AG44" i="20"/>
  <c r="AF39" i="20"/>
  <c r="AG38" i="20"/>
  <c r="AH38" i="20" s="1"/>
  <c r="AG37" i="20"/>
  <c r="AH37" i="20" s="1"/>
  <c r="AG36" i="20"/>
  <c r="AH36" i="20" s="1"/>
  <c r="AG35" i="20"/>
  <c r="AH35" i="20" s="1"/>
  <c r="AG34" i="20"/>
  <c r="AH34" i="20" s="1"/>
  <c r="AG33" i="20"/>
  <c r="AH33" i="20" s="1"/>
  <c r="AG32" i="20"/>
  <c r="AH32" i="20" s="1"/>
  <c r="AG31" i="20"/>
  <c r="AH31" i="20" s="1"/>
  <c r="AG30" i="20"/>
  <c r="AH30" i="20" s="1"/>
  <c r="AG29" i="20"/>
  <c r="AH29" i="20" s="1"/>
  <c r="AG28" i="20"/>
  <c r="AH28" i="20" s="1"/>
  <c r="AG27" i="20"/>
  <c r="AH27" i="20" s="1"/>
  <c r="AG26" i="20"/>
  <c r="AH26" i="20" s="1"/>
  <c r="AG25" i="20"/>
  <c r="AH25" i="20" s="1"/>
  <c r="AG24" i="20"/>
  <c r="AH24" i="20" s="1"/>
  <c r="AG23" i="20"/>
  <c r="AH23" i="20" s="1"/>
  <c r="AG22" i="20"/>
  <c r="AH22" i="20" s="1"/>
  <c r="AG21" i="20"/>
  <c r="AH21" i="20" s="1"/>
  <c r="AG20" i="20"/>
  <c r="AH20" i="20" s="1"/>
  <c r="AG19" i="20"/>
  <c r="AH19" i="20" s="1"/>
  <c r="AG18" i="20"/>
  <c r="AH18" i="20" s="1"/>
  <c r="AG17" i="20"/>
  <c r="AH17" i="20" s="1"/>
  <c r="AG16" i="20"/>
  <c r="AH16" i="20" s="1"/>
  <c r="AG15" i="20"/>
  <c r="AH15" i="20" s="1"/>
  <c r="AG14" i="20"/>
  <c r="AH14" i="20" s="1"/>
  <c r="AG13" i="20"/>
  <c r="AH13" i="20" s="1"/>
  <c r="AG12" i="20"/>
  <c r="AH12" i="20" s="1"/>
  <c r="AG11" i="20"/>
  <c r="AH11" i="20" s="1"/>
  <c r="AG10" i="20"/>
  <c r="AH10" i="20" s="1"/>
  <c r="AG9" i="20"/>
  <c r="AH9" i="20" s="1"/>
  <c r="AG8" i="20"/>
  <c r="AH8" i="20" s="1"/>
  <c r="AG7" i="20"/>
  <c r="AH7" i="20" s="1"/>
  <c r="AG6" i="20"/>
  <c r="AH6" i="20" s="1"/>
  <c r="AG5" i="20"/>
  <c r="AH5" i="20" s="1"/>
  <c r="AG4" i="20"/>
  <c r="AH4" i="20" s="1"/>
  <c r="AL80" i="20" l="1"/>
  <c r="AK80" i="20"/>
  <c r="AJ81" i="20" s="1"/>
  <c r="AL81" i="20" s="1"/>
  <c r="AG39" i="20"/>
  <c r="AF80" i="20"/>
  <c r="AH39" i="20"/>
  <c r="AG45" i="20"/>
  <c r="EU79" i="20"/>
  <c r="EW79" i="20" s="1"/>
  <c r="EU78" i="20"/>
  <c r="EW78" i="20" s="1"/>
  <c r="EU77" i="20"/>
  <c r="EW77" i="20" s="1"/>
  <c r="EU76" i="20"/>
  <c r="EW76" i="20" s="1"/>
  <c r="EU75" i="20"/>
  <c r="EW75" i="20" s="1"/>
  <c r="EU74" i="20"/>
  <c r="EW74" i="20" s="1"/>
  <c r="EU73" i="20"/>
  <c r="EW73" i="20" s="1"/>
  <c r="EU72" i="20"/>
  <c r="EW72" i="20" s="1"/>
  <c r="EU71" i="20"/>
  <c r="EW71" i="20" s="1"/>
  <c r="EU70" i="20"/>
  <c r="EW70" i="20" s="1"/>
  <c r="EU69" i="20"/>
  <c r="EW69" i="20" s="1"/>
  <c r="EU68" i="20"/>
  <c r="EW68" i="20" s="1"/>
  <c r="EU67" i="20"/>
  <c r="EW67" i="20" s="1"/>
  <c r="EU66" i="20"/>
  <c r="EW66" i="20" s="1"/>
  <c r="EU65" i="20"/>
  <c r="EW65" i="20" s="1"/>
  <c r="EU64" i="20"/>
  <c r="EW64" i="20" s="1"/>
  <c r="EU63" i="20"/>
  <c r="EW63" i="20" s="1"/>
  <c r="EU62" i="20"/>
  <c r="EW62" i="20" s="1"/>
  <c r="EU61" i="20"/>
  <c r="EW61" i="20" s="1"/>
  <c r="EU60" i="20"/>
  <c r="EW60" i="20" s="1"/>
  <c r="EU59" i="20"/>
  <c r="EW59" i="20" s="1"/>
  <c r="EU58" i="20"/>
  <c r="EW58" i="20" s="1"/>
  <c r="EU57" i="20"/>
  <c r="EW57" i="20" s="1"/>
  <c r="EU56" i="20"/>
  <c r="EW56" i="20" s="1"/>
  <c r="EU55" i="20"/>
  <c r="EW55" i="20" s="1"/>
  <c r="EU54" i="20"/>
  <c r="EW54" i="20" s="1"/>
  <c r="EU53" i="20"/>
  <c r="EW53" i="20" s="1"/>
  <c r="EU52" i="20"/>
  <c r="EW52" i="20" s="1"/>
  <c r="EU51" i="20"/>
  <c r="EW51" i="20" s="1"/>
  <c r="EU50" i="20"/>
  <c r="EW50" i="20" s="1"/>
  <c r="EU49" i="20"/>
  <c r="EW49" i="20" s="1"/>
  <c r="EU48" i="20"/>
  <c r="EW48" i="20" s="1"/>
  <c r="EU47" i="20"/>
  <c r="EW47" i="20" s="1"/>
  <c r="EU46" i="20"/>
  <c r="EW46" i="20" s="1"/>
  <c r="EU45" i="20"/>
  <c r="EW45" i="20" s="1"/>
  <c r="EW80" i="20" s="1"/>
  <c r="EW44" i="20"/>
  <c r="EV44" i="20"/>
  <c r="EU39" i="20"/>
  <c r="EW38" i="20"/>
  <c r="EW37" i="20"/>
  <c r="EW36" i="20"/>
  <c r="EW35" i="20"/>
  <c r="EW34" i="20"/>
  <c r="EW33" i="20"/>
  <c r="EW32" i="20"/>
  <c r="EW31" i="20"/>
  <c r="EW30" i="20"/>
  <c r="EW29" i="20"/>
  <c r="EW28" i="20"/>
  <c r="EW27" i="20"/>
  <c r="EW26" i="20"/>
  <c r="EW25" i="20"/>
  <c r="EW24" i="20"/>
  <c r="EW23" i="20"/>
  <c r="EW22" i="20"/>
  <c r="EW21" i="20"/>
  <c r="EW20" i="20"/>
  <c r="EW19" i="20"/>
  <c r="EW18" i="20"/>
  <c r="EW17" i="20"/>
  <c r="EW16" i="20"/>
  <c r="EW15" i="20"/>
  <c r="EW14" i="20"/>
  <c r="EW13" i="20"/>
  <c r="EW12" i="20"/>
  <c r="EW11" i="20"/>
  <c r="EW10" i="20"/>
  <c r="EW9" i="20"/>
  <c r="EW8" i="20"/>
  <c r="EW7" i="20"/>
  <c r="EW6" i="20"/>
  <c r="EW5" i="20"/>
  <c r="EW4" i="20"/>
  <c r="EV39" i="20"/>
  <c r="AB79" i="20"/>
  <c r="AD79" i="20" s="1"/>
  <c r="AB78" i="20"/>
  <c r="AD78" i="20" s="1"/>
  <c r="AB77" i="20"/>
  <c r="AD77" i="20" s="1"/>
  <c r="AB76" i="20"/>
  <c r="AD76" i="20" s="1"/>
  <c r="AB75" i="20"/>
  <c r="AD75" i="20" s="1"/>
  <c r="AB74" i="20"/>
  <c r="AD74" i="20" s="1"/>
  <c r="AB73" i="20"/>
  <c r="AD73" i="20" s="1"/>
  <c r="AB72" i="20"/>
  <c r="AD72" i="20" s="1"/>
  <c r="AB71" i="20"/>
  <c r="AD71" i="20" s="1"/>
  <c r="AB70" i="20"/>
  <c r="AD70" i="20" s="1"/>
  <c r="AB69" i="20"/>
  <c r="AD69" i="20" s="1"/>
  <c r="AB68" i="20"/>
  <c r="AD68" i="20" s="1"/>
  <c r="AB67" i="20"/>
  <c r="AD67" i="20" s="1"/>
  <c r="AB66" i="20"/>
  <c r="AD66" i="20" s="1"/>
  <c r="AB65" i="20"/>
  <c r="AD65" i="20" s="1"/>
  <c r="AB64" i="20"/>
  <c r="AD64" i="20" s="1"/>
  <c r="AB63" i="20"/>
  <c r="AD63" i="20" s="1"/>
  <c r="AB62" i="20"/>
  <c r="AD62" i="20" s="1"/>
  <c r="AB61" i="20"/>
  <c r="AD61" i="20" s="1"/>
  <c r="AB60" i="20"/>
  <c r="AD60" i="20" s="1"/>
  <c r="AB59" i="20"/>
  <c r="AD59" i="20" s="1"/>
  <c r="AB58" i="20"/>
  <c r="AD58" i="20" s="1"/>
  <c r="AB57" i="20"/>
  <c r="AD57" i="20" s="1"/>
  <c r="AB56" i="20"/>
  <c r="AD56" i="20" s="1"/>
  <c r="AB55" i="20"/>
  <c r="AD55" i="20" s="1"/>
  <c r="AB54" i="20"/>
  <c r="AD54" i="20" s="1"/>
  <c r="AB53" i="20"/>
  <c r="AD53" i="20" s="1"/>
  <c r="AB52" i="20"/>
  <c r="AD52" i="20" s="1"/>
  <c r="AB51" i="20"/>
  <c r="AD51" i="20" s="1"/>
  <c r="AB50" i="20"/>
  <c r="AD50" i="20" s="1"/>
  <c r="AB49" i="20"/>
  <c r="AD49" i="20" s="1"/>
  <c r="AB48" i="20"/>
  <c r="AD48" i="20" s="1"/>
  <c r="AB47" i="20"/>
  <c r="AD47" i="20" s="1"/>
  <c r="AB46" i="20"/>
  <c r="AD46" i="20" s="1"/>
  <c r="AB45" i="20"/>
  <c r="AD45" i="20" s="1"/>
  <c r="AD44" i="20"/>
  <c r="AC44" i="20"/>
  <c r="AB39" i="20"/>
  <c r="AD38" i="20"/>
  <c r="AD37" i="20"/>
  <c r="AD36" i="20"/>
  <c r="AD35" i="20"/>
  <c r="AD34" i="20"/>
  <c r="AD33" i="20"/>
  <c r="AD32" i="20"/>
  <c r="AD31" i="20"/>
  <c r="AD30" i="20"/>
  <c r="AD29" i="20"/>
  <c r="AD28" i="20"/>
  <c r="AD27" i="20"/>
  <c r="AD26" i="20"/>
  <c r="AD25" i="20"/>
  <c r="AD24" i="20"/>
  <c r="AD23" i="20"/>
  <c r="AD22" i="20"/>
  <c r="AD21" i="20"/>
  <c r="AD20" i="20"/>
  <c r="AD19" i="20"/>
  <c r="AD18" i="20"/>
  <c r="AD17" i="20"/>
  <c r="AD16" i="20"/>
  <c r="AD15" i="20"/>
  <c r="AD14" i="20"/>
  <c r="AD13" i="20"/>
  <c r="AD12" i="20"/>
  <c r="AD11" i="20"/>
  <c r="AD10" i="20"/>
  <c r="AD9" i="20"/>
  <c r="AD8" i="20"/>
  <c r="AD7" i="20"/>
  <c r="AD6" i="20"/>
  <c r="AD5" i="20"/>
  <c r="AD4" i="20"/>
  <c r="X79" i="20"/>
  <c r="Y79" i="20" s="1"/>
  <c r="Z79" i="20" s="1"/>
  <c r="X78" i="20"/>
  <c r="Y78" i="20" s="1"/>
  <c r="Z78" i="20" s="1"/>
  <c r="X77" i="20"/>
  <c r="Y77" i="20" s="1"/>
  <c r="Z77" i="20" s="1"/>
  <c r="X76" i="20"/>
  <c r="Y76" i="20" s="1"/>
  <c r="Z76" i="20" s="1"/>
  <c r="X75" i="20"/>
  <c r="Y75" i="20" s="1"/>
  <c r="Z75" i="20" s="1"/>
  <c r="X74" i="20"/>
  <c r="Y74" i="20" s="1"/>
  <c r="Z74" i="20" s="1"/>
  <c r="X73" i="20"/>
  <c r="Y73" i="20" s="1"/>
  <c r="Z73" i="20" s="1"/>
  <c r="X72" i="20"/>
  <c r="Y72" i="20" s="1"/>
  <c r="Z72" i="20" s="1"/>
  <c r="X71" i="20"/>
  <c r="Y71" i="20" s="1"/>
  <c r="Z71" i="20" s="1"/>
  <c r="X70" i="20"/>
  <c r="Y70" i="20" s="1"/>
  <c r="Z70" i="20" s="1"/>
  <c r="X69" i="20"/>
  <c r="Y69" i="20" s="1"/>
  <c r="Z69" i="20" s="1"/>
  <c r="X68" i="20"/>
  <c r="Y68" i="20" s="1"/>
  <c r="Z68" i="20" s="1"/>
  <c r="X67" i="20"/>
  <c r="Y67" i="20" s="1"/>
  <c r="Z67" i="20" s="1"/>
  <c r="X66" i="20"/>
  <c r="Y66" i="20" s="1"/>
  <c r="Z66" i="20" s="1"/>
  <c r="X65" i="20"/>
  <c r="Y65" i="20" s="1"/>
  <c r="Z65" i="20" s="1"/>
  <c r="X64" i="20"/>
  <c r="Y64" i="20" s="1"/>
  <c r="Z64" i="20" s="1"/>
  <c r="X63" i="20"/>
  <c r="Y63" i="20" s="1"/>
  <c r="Z63" i="20" s="1"/>
  <c r="X62" i="20"/>
  <c r="Y62" i="20" s="1"/>
  <c r="Z62" i="20" s="1"/>
  <c r="X61" i="20"/>
  <c r="Y61" i="20" s="1"/>
  <c r="Z61" i="20" s="1"/>
  <c r="X60" i="20"/>
  <c r="Y60" i="20" s="1"/>
  <c r="Z60" i="20" s="1"/>
  <c r="X59" i="20"/>
  <c r="Y59" i="20" s="1"/>
  <c r="Z59" i="20" s="1"/>
  <c r="X58" i="20"/>
  <c r="Y58" i="20" s="1"/>
  <c r="Z58" i="20" s="1"/>
  <c r="X57" i="20"/>
  <c r="Y57" i="20" s="1"/>
  <c r="Z57" i="20" s="1"/>
  <c r="X56" i="20"/>
  <c r="Y56" i="20" s="1"/>
  <c r="Z56" i="20" s="1"/>
  <c r="X55" i="20"/>
  <c r="Y55" i="20" s="1"/>
  <c r="Z55" i="20" s="1"/>
  <c r="X54" i="20"/>
  <c r="Y54" i="20" s="1"/>
  <c r="Z54" i="20" s="1"/>
  <c r="X53" i="20"/>
  <c r="Y53" i="20" s="1"/>
  <c r="Z53" i="20" s="1"/>
  <c r="X52" i="20"/>
  <c r="Y52" i="20" s="1"/>
  <c r="Z52" i="20" s="1"/>
  <c r="X51" i="20"/>
  <c r="Y51" i="20" s="1"/>
  <c r="Z51" i="20" s="1"/>
  <c r="X50" i="20"/>
  <c r="Y50" i="20" s="1"/>
  <c r="Z50" i="20" s="1"/>
  <c r="X49" i="20"/>
  <c r="Y49" i="20" s="1"/>
  <c r="Z49" i="20" s="1"/>
  <c r="X48" i="20"/>
  <c r="Y48" i="20" s="1"/>
  <c r="Z48" i="20" s="1"/>
  <c r="X47" i="20"/>
  <c r="Y47" i="20" s="1"/>
  <c r="Z47" i="20" s="1"/>
  <c r="X46" i="20"/>
  <c r="Y46" i="20" s="1"/>
  <c r="X45" i="20"/>
  <c r="Z44" i="20"/>
  <c r="Y44" i="20"/>
  <c r="X39" i="20"/>
  <c r="Y38" i="20"/>
  <c r="EN38" i="20" s="1"/>
  <c r="Y37" i="20"/>
  <c r="EN37" i="20" s="1"/>
  <c r="Y36" i="20"/>
  <c r="EN36" i="20" s="1"/>
  <c r="Y35" i="20"/>
  <c r="EN35" i="20" s="1"/>
  <c r="Y34" i="20"/>
  <c r="EN34" i="20" s="1"/>
  <c r="Y33" i="20"/>
  <c r="EN33" i="20" s="1"/>
  <c r="Y32" i="20"/>
  <c r="EN32" i="20" s="1"/>
  <c r="Y31" i="20"/>
  <c r="EN31" i="20" s="1"/>
  <c r="Y30" i="20"/>
  <c r="EN30" i="20" s="1"/>
  <c r="Y29" i="20"/>
  <c r="EN29" i="20" s="1"/>
  <c r="Y28" i="20"/>
  <c r="EN28" i="20" s="1"/>
  <c r="Y27" i="20"/>
  <c r="EN27" i="20" s="1"/>
  <c r="Y26" i="20"/>
  <c r="EN26" i="20" s="1"/>
  <c r="Y25" i="20"/>
  <c r="EN25" i="20" s="1"/>
  <c r="Y24" i="20"/>
  <c r="EN24" i="20" s="1"/>
  <c r="Y23" i="20"/>
  <c r="EN23" i="20" s="1"/>
  <c r="Y22" i="20"/>
  <c r="EN22" i="20" s="1"/>
  <c r="Y21" i="20"/>
  <c r="EN21" i="20" s="1"/>
  <c r="Y20" i="20"/>
  <c r="EN20" i="20" s="1"/>
  <c r="Y19" i="20"/>
  <c r="EN19" i="20" s="1"/>
  <c r="Y18" i="20"/>
  <c r="EN18" i="20" s="1"/>
  <c r="Y17" i="20"/>
  <c r="EN17" i="20" s="1"/>
  <c r="Y16" i="20"/>
  <c r="EN16" i="20" s="1"/>
  <c r="Y15" i="20"/>
  <c r="EN15" i="20" s="1"/>
  <c r="Y14" i="20"/>
  <c r="EN14" i="20" s="1"/>
  <c r="Y13" i="20"/>
  <c r="EN13" i="20" s="1"/>
  <c r="Y12" i="20"/>
  <c r="EN12" i="20" s="1"/>
  <c r="Y11" i="20"/>
  <c r="EN11" i="20" s="1"/>
  <c r="Y10" i="20"/>
  <c r="EN10" i="20" s="1"/>
  <c r="Y9" i="20"/>
  <c r="EN9" i="20" s="1"/>
  <c r="Y8" i="20"/>
  <c r="EN8" i="20" s="1"/>
  <c r="Y7" i="20"/>
  <c r="EN7" i="20" s="1"/>
  <c r="Y6" i="20"/>
  <c r="EN6" i="20" s="1"/>
  <c r="Y5" i="20"/>
  <c r="EN5" i="20" s="1"/>
  <c r="Y4" i="20"/>
  <c r="EN4" i="20" s="1"/>
  <c r="Z6" i="20" l="1"/>
  <c r="Z10" i="20"/>
  <c r="Z14" i="20"/>
  <c r="Z18" i="20"/>
  <c r="Z22" i="20"/>
  <c r="Z26" i="20"/>
  <c r="Z30" i="20"/>
  <c r="Z34" i="20"/>
  <c r="Z38" i="20"/>
  <c r="Z5" i="20"/>
  <c r="Z17" i="20"/>
  <c r="Z29" i="20"/>
  <c r="Z15" i="20"/>
  <c r="Z27" i="20"/>
  <c r="Z13" i="20"/>
  <c r="Z25" i="20"/>
  <c r="Z37" i="20"/>
  <c r="Z7" i="20"/>
  <c r="Z11" i="20"/>
  <c r="Z19" i="20"/>
  <c r="Z23" i="20"/>
  <c r="Z31" i="20"/>
  <c r="Z35" i="20"/>
  <c r="Z8" i="20"/>
  <c r="Z12" i="20"/>
  <c r="Z16" i="20"/>
  <c r="Z20" i="20"/>
  <c r="Z24" i="20"/>
  <c r="Z28" i="20"/>
  <c r="Z32" i="20"/>
  <c r="Z36" i="20"/>
  <c r="Z9" i="20"/>
  <c r="Z21" i="20"/>
  <c r="Z33" i="20"/>
  <c r="Y39" i="20"/>
  <c r="AH45" i="20"/>
  <c r="AH80" i="20" s="1"/>
  <c r="AG80" i="20"/>
  <c r="AF81" i="20" s="1"/>
  <c r="AH81" i="20" s="1"/>
  <c r="EU80" i="20"/>
  <c r="EU81" i="20" s="1"/>
  <c r="EW81" i="20" s="1"/>
  <c r="EW39" i="20"/>
  <c r="X80" i="20"/>
  <c r="Z4" i="20"/>
  <c r="Y45" i="20"/>
  <c r="Z45" i="20" s="1"/>
  <c r="AC39" i="20"/>
  <c r="AB80" i="20"/>
  <c r="AB81" i="20" s="1"/>
  <c r="AD39" i="20"/>
  <c r="Z46" i="20"/>
  <c r="EN39" i="20" l="1"/>
  <c r="Z39" i="20"/>
  <c r="Z80" i="20"/>
  <c r="Y80" i="20"/>
  <c r="X81" i="20" s="1"/>
  <c r="Z81" i="20" s="1"/>
  <c r="AD81" i="20"/>
  <c r="AD80" i="20"/>
  <c r="V44" i="20" l="1"/>
  <c r="T80" i="20"/>
  <c r="V5" i="20"/>
  <c r="V6" i="20"/>
  <c r="V7" i="20"/>
  <c r="V8" i="20"/>
  <c r="V9" i="20"/>
  <c r="V10" i="20"/>
  <c r="V11" i="20"/>
  <c r="V12" i="20"/>
  <c r="V13" i="20"/>
  <c r="V14" i="20"/>
  <c r="V15" i="20"/>
  <c r="V16" i="20"/>
  <c r="V17" i="20"/>
  <c r="V18" i="20"/>
  <c r="V19" i="20"/>
  <c r="V20" i="20"/>
  <c r="V21" i="20"/>
  <c r="V22" i="20"/>
  <c r="V23" i="20"/>
  <c r="V24" i="20"/>
  <c r="V25" i="20"/>
  <c r="V26" i="20"/>
  <c r="V27" i="20"/>
  <c r="V28" i="20"/>
  <c r="V29" i="20"/>
  <c r="V30" i="20"/>
  <c r="V31" i="20"/>
  <c r="V32" i="20"/>
  <c r="V33" i="20"/>
  <c r="V34" i="20"/>
  <c r="V35" i="20"/>
  <c r="V36" i="20"/>
  <c r="V37" i="20"/>
  <c r="V38" i="20"/>
  <c r="V4" i="20"/>
  <c r="T39" i="20"/>
  <c r="U44" i="20" l="1"/>
  <c r="U39" i="20"/>
  <c r="U80" i="20"/>
  <c r="T81" i="20" s="1"/>
  <c r="V81" i="20" s="1"/>
  <c r="U79" i="20"/>
  <c r="V79" i="20" s="1"/>
  <c r="U78" i="20"/>
  <c r="V78" i="20" s="1"/>
  <c r="U77" i="20"/>
  <c r="V77" i="20" s="1"/>
  <c r="U76" i="20"/>
  <c r="V76" i="20" s="1"/>
  <c r="U75" i="20"/>
  <c r="V75" i="20" s="1"/>
  <c r="U74" i="20"/>
  <c r="V74" i="20" s="1"/>
  <c r="U73" i="20"/>
  <c r="V73" i="20" s="1"/>
  <c r="U72" i="20"/>
  <c r="V72" i="20" s="1"/>
  <c r="U71" i="20"/>
  <c r="V71" i="20" s="1"/>
  <c r="U70" i="20"/>
  <c r="V70" i="20" s="1"/>
  <c r="U69" i="20"/>
  <c r="V69" i="20" s="1"/>
  <c r="U68" i="20"/>
  <c r="V68" i="20" s="1"/>
  <c r="U67" i="20"/>
  <c r="V67" i="20" s="1"/>
  <c r="U66" i="20"/>
  <c r="V66" i="20" s="1"/>
  <c r="U65" i="20"/>
  <c r="V65" i="20" s="1"/>
  <c r="U64" i="20"/>
  <c r="V64" i="20" s="1"/>
  <c r="U63" i="20"/>
  <c r="V63" i="20" s="1"/>
  <c r="U62" i="20"/>
  <c r="V62" i="20" s="1"/>
  <c r="U61" i="20"/>
  <c r="V61" i="20" s="1"/>
  <c r="U60" i="20"/>
  <c r="V60" i="20" s="1"/>
  <c r="U59" i="20"/>
  <c r="V59" i="20" s="1"/>
  <c r="U58" i="20"/>
  <c r="V58" i="20" s="1"/>
  <c r="U57" i="20"/>
  <c r="V57" i="20" s="1"/>
  <c r="U56" i="20"/>
  <c r="V56" i="20" s="1"/>
  <c r="U55" i="20"/>
  <c r="V55" i="20" s="1"/>
  <c r="U54" i="20"/>
  <c r="V54" i="20" s="1"/>
  <c r="U53" i="20"/>
  <c r="V53" i="20" s="1"/>
  <c r="U52" i="20"/>
  <c r="V52" i="20" s="1"/>
  <c r="U51" i="20"/>
  <c r="V51" i="20" s="1"/>
  <c r="U50" i="20"/>
  <c r="V50" i="20" s="1"/>
  <c r="U49" i="20"/>
  <c r="V49" i="20" s="1"/>
  <c r="U48" i="20"/>
  <c r="V48" i="20" s="1"/>
  <c r="U47" i="20"/>
  <c r="V47" i="20" s="1"/>
  <c r="U46" i="20"/>
  <c r="V46" i="20" s="1"/>
  <c r="U45" i="20"/>
  <c r="V45" i="20" s="1"/>
  <c r="V80" i="20" l="1"/>
  <c r="V39" i="20"/>
  <c r="N81" i="20"/>
  <c r="J81" i="20"/>
  <c r="J46" i="20"/>
  <c r="J47" i="20"/>
  <c r="J48" i="20"/>
  <c r="J49" i="20"/>
  <c r="J50" i="20"/>
  <c r="J51" i="20"/>
  <c r="J52" i="20"/>
  <c r="J53" i="20"/>
  <c r="J54" i="20"/>
  <c r="J55" i="20"/>
  <c r="J56" i="20"/>
  <c r="J57" i="20"/>
  <c r="J58" i="20"/>
  <c r="J59" i="20"/>
  <c r="J60" i="20"/>
  <c r="J61" i="20"/>
  <c r="J62" i="20"/>
  <c r="J63" i="20"/>
  <c r="J64" i="20"/>
  <c r="J65" i="20"/>
  <c r="J66" i="20"/>
  <c r="J67" i="20"/>
  <c r="J68" i="20"/>
  <c r="J69" i="20"/>
  <c r="J70" i="20"/>
  <c r="J71" i="20"/>
  <c r="J72" i="20"/>
  <c r="J73" i="20"/>
  <c r="J74" i="20"/>
  <c r="J75" i="20"/>
  <c r="J76" i="20"/>
  <c r="J77" i="20"/>
  <c r="J78" i="20"/>
  <c r="J79" i="20"/>
  <c r="J45" i="20"/>
  <c r="N44" i="20"/>
  <c r="M44" i="20"/>
  <c r="H44" i="20"/>
  <c r="J80" i="20" l="1"/>
  <c r="P80" i="20"/>
  <c r="L80" i="20"/>
  <c r="N5" i="20"/>
  <c r="N6" i="20"/>
  <c r="N7" i="20"/>
  <c r="N8" i="20"/>
  <c r="N9" i="20"/>
  <c r="N10" i="20"/>
  <c r="N11" i="20"/>
  <c r="N12" i="20"/>
  <c r="N13" i="20"/>
  <c r="N14" i="20"/>
  <c r="N15" i="20"/>
  <c r="N16" i="20"/>
  <c r="N17" i="20"/>
  <c r="N18" i="20"/>
  <c r="N19" i="20"/>
  <c r="N20" i="20"/>
  <c r="N21" i="20"/>
  <c r="N22" i="20"/>
  <c r="N23" i="20"/>
  <c r="N24" i="20"/>
  <c r="N25" i="20"/>
  <c r="N26" i="20"/>
  <c r="N27" i="20"/>
  <c r="N28" i="20"/>
  <c r="N29" i="20"/>
  <c r="N30" i="20"/>
  <c r="N31" i="20"/>
  <c r="N32" i="20"/>
  <c r="N33" i="20"/>
  <c r="N34" i="20"/>
  <c r="N35" i="20"/>
  <c r="N36" i="20"/>
  <c r="N37" i="20"/>
  <c r="N38" i="20"/>
  <c r="N4" i="20"/>
  <c r="M39" i="20"/>
  <c r="L39" i="20"/>
  <c r="R5" i="20"/>
  <c r="R6" i="20"/>
  <c r="R7" i="20"/>
  <c r="R8" i="20"/>
  <c r="R9" i="20"/>
  <c r="R10" i="20"/>
  <c r="R11" i="20"/>
  <c r="R12" i="20"/>
  <c r="R13" i="20"/>
  <c r="R14" i="20"/>
  <c r="R15" i="20"/>
  <c r="R16" i="20"/>
  <c r="R17" i="20"/>
  <c r="R18" i="20"/>
  <c r="R19" i="20"/>
  <c r="R20" i="20"/>
  <c r="R21" i="20"/>
  <c r="R22" i="20"/>
  <c r="R23" i="20"/>
  <c r="R24" i="20"/>
  <c r="R25" i="20"/>
  <c r="R26" i="20"/>
  <c r="R27" i="20"/>
  <c r="R28" i="20"/>
  <c r="R29" i="20"/>
  <c r="R30" i="20"/>
  <c r="R31" i="20"/>
  <c r="R32" i="20"/>
  <c r="R33" i="20"/>
  <c r="R34" i="20"/>
  <c r="R35" i="20"/>
  <c r="R36" i="20"/>
  <c r="R37" i="20"/>
  <c r="R38" i="20"/>
  <c r="R4" i="20"/>
  <c r="Q39" i="20"/>
  <c r="P39" i="20"/>
  <c r="G80" i="20"/>
  <c r="G39" i="20"/>
  <c r="J39" i="20" l="1"/>
  <c r="R39" i="20"/>
  <c r="N39" i="20"/>
  <c r="Q80" i="20"/>
  <c r="P81" i="20" s="1"/>
  <c r="R81" i="20" s="1"/>
  <c r="Q79" i="20"/>
  <c r="R79" i="20" s="1"/>
  <c r="Q78" i="20"/>
  <c r="R78" i="20" s="1"/>
  <c r="Q77" i="20"/>
  <c r="R77" i="20" s="1"/>
  <c r="Q76" i="20"/>
  <c r="R76" i="20" s="1"/>
  <c r="Q75" i="20"/>
  <c r="R75" i="20" s="1"/>
  <c r="Q74" i="20"/>
  <c r="R74" i="20" s="1"/>
  <c r="Q73" i="20"/>
  <c r="R73" i="20" s="1"/>
  <c r="Q72" i="20"/>
  <c r="R72" i="20" s="1"/>
  <c r="Q71" i="20"/>
  <c r="R71" i="20" s="1"/>
  <c r="Q70" i="20"/>
  <c r="R70" i="20" s="1"/>
  <c r="Q69" i="20"/>
  <c r="R69" i="20" s="1"/>
  <c r="Q68" i="20"/>
  <c r="R68" i="20" s="1"/>
  <c r="Q67" i="20"/>
  <c r="R67" i="20" s="1"/>
  <c r="Q66" i="20"/>
  <c r="R66" i="20" s="1"/>
  <c r="Q65" i="20"/>
  <c r="R65" i="20" s="1"/>
  <c r="Q64" i="20"/>
  <c r="R64" i="20" s="1"/>
  <c r="Q63" i="20"/>
  <c r="R63" i="20" s="1"/>
  <c r="Q62" i="20"/>
  <c r="R62" i="20" s="1"/>
  <c r="Q61" i="20"/>
  <c r="R61" i="20" s="1"/>
  <c r="Q60" i="20"/>
  <c r="R60" i="20" s="1"/>
  <c r="Q59" i="20"/>
  <c r="R59" i="20" s="1"/>
  <c r="Q58" i="20"/>
  <c r="R58" i="20" s="1"/>
  <c r="Q57" i="20"/>
  <c r="R57" i="20" s="1"/>
  <c r="Q56" i="20"/>
  <c r="R56" i="20" s="1"/>
  <c r="Q55" i="20"/>
  <c r="R55" i="20" s="1"/>
  <c r="Q54" i="20"/>
  <c r="R54" i="20" s="1"/>
  <c r="Q53" i="20"/>
  <c r="R53" i="20" s="1"/>
  <c r="Q52" i="20"/>
  <c r="R52" i="20" s="1"/>
  <c r="Q51" i="20"/>
  <c r="R51" i="20" s="1"/>
  <c r="Q50" i="20"/>
  <c r="R50" i="20" s="1"/>
  <c r="Q49" i="20"/>
  <c r="R49" i="20" s="1"/>
  <c r="Q48" i="20"/>
  <c r="R48" i="20" s="1"/>
  <c r="Q47" i="20"/>
  <c r="R47" i="20" s="1"/>
  <c r="Q46" i="20"/>
  <c r="R46" i="20" s="1"/>
  <c r="Q45" i="20"/>
  <c r="R45" i="20" s="1"/>
  <c r="M80" i="20"/>
  <c r="M79" i="20"/>
  <c r="N79" i="20" s="1"/>
  <c r="M78" i="20"/>
  <c r="N78" i="20" s="1"/>
  <c r="M77" i="20"/>
  <c r="N77" i="20" s="1"/>
  <c r="M76" i="20"/>
  <c r="N76" i="20" s="1"/>
  <c r="M75" i="20"/>
  <c r="N75" i="20" s="1"/>
  <c r="M74" i="20"/>
  <c r="N74" i="20" s="1"/>
  <c r="M73" i="20"/>
  <c r="N73" i="20" s="1"/>
  <c r="M72" i="20"/>
  <c r="N72" i="20" s="1"/>
  <c r="M71" i="20"/>
  <c r="N71" i="20" s="1"/>
  <c r="M70" i="20"/>
  <c r="N70" i="20" s="1"/>
  <c r="M69" i="20"/>
  <c r="N69" i="20" s="1"/>
  <c r="M68" i="20"/>
  <c r="N68" i="20" s="1"/>
  <c r="M67" i="20"/>
  <c r="N67" i="20" s="1"/>
  <c r="M66" i="20"/>
  <c r="N66" i="20" s="1"/>
  <c r="M65" i="20"/>
  <c r="N65" i="20" s="1"/>
  <c r="M64" i="20"/>
  <c r="N64" i="20" s="1"/>
  <c r="M63" i="20"/>
  <c r="N63" i="20" s="1"/>
  <c r="M62" i="20"/>
  <c r="N62" i="20" s="1"/>
  <c r="M61" i="20"/>
  <c r="N61" i="20" s="1"/>
  <c r="M60" i="20"/>
  <c r="N60" i="20" s="1"/>
  <c r="M59" i="20"/>
  <c r="N59" i="20" s="1"/>
  <c r="M58" i="20"/>
  <c r="N58" i="20" s="1"/>
  <c r="M57" i="20"/>
  <c r="N57" i="20" s="1"/>
  <c r="M56" i="20"/>
  <c r="N56" i="20" s="1"/>
  <c r="M55" i="20"/>
  <c r="N55" i="20" s="1"/>
  <c r="M54" i="20"/>
  <c r="N54" i="20" s="1"/>
  <c r="M53" i="20"/>
  <c r="N53" i="20" s="1"/>
  <c r="M52" i="20"/>
  <c r="N52" i="20" s="1"/>
  <c r="M51" i="20"/>
  <c r="N51" i="20" s="1"/>
  <c r="M50" i="20"/>
  <c r="N50" i="20" s="1"/>
  <c r="M49" i="20"/>
  <c r="N49" i="20" s="1"/>
  <c r="M48" i="20"/>
  <c r="N48" i="20" s="1"/>
  <c r="M47" i="20"/>
  <c r="N47" i="20" s="1"/>
  <c r="M46" i="20"/>
  <c r="N46" i="20" s="1"/>
  <c r="M45" i="20"/>
  <c r="N45" i="20" s="1"/>
  <c r="R44" i="20"/>
  <c r="R80" i="20" l="1"/>
  <c r="N80" i="20"/>
  <c r="D46" i="20" l="1"/>
  <c r="E46" i="20" s="1"/>
  <c r="D47" i="20"/>
  <c r="E47" i="20" s="1"/>
  <c r="D48" i="20"/>
  <c r="E48" i="20" s="1"/>
  <c r="D49" i="20"/>
  <c r="E49" i="20" s="1"/>
  <c r="D50" i="20"/>
  <c r="E50" i="20" s="1"/>
  <c r="D51" i="20"/>
  <c r="E51" i="20" s="1"/>
  <c r="D52" i="20"/>
  <c r="E52" i="20" s="1"/>
  <c r="D53" i="20"/>
  <c r="E53" i="20" s="1"/>
  <c r="D54" i="20"/>
  <c r="E54" i="20" s="1"/>
  <c r="D55" i="20"/>
  <c r="E55" i="20" s="1"/>
  <c r="D56" i="20"/>
  <c r="E56" i="20" s="1"/>
  <c r="D57" i="20"/>
  <c r="E57" i="20" s="1"/>
  <c r="D58" i="20"/>
  <c r="E58" i="20" s="1"/>
  <c r="D59" i="20"/>
  <c r="E59" i="20" s="1"/>
  <c r="D60" i="20"/>
  <c r="E60" i="20" s="1"/>
  <c r="D61" i="20"/>
  <c r="E61" i="20" s="1"/>
  <c r="D62" i="20"/>
  <c r="E62" i="20" s="1"/>
  <c r="D63" i="20"/>
  <c r="E63" i="20" s="1"/>
  <c r="D64" i="20"/>
  <c r="E64" i="20" s="1"/>
  <c r="D65" i="20"/>
  <c r="E65" i="20" s="1"/>
  <c r="D66" i="20"/>
  <c r="E66" i="20" s="1"/>
  <c r="D67" i="20"/>
  <c r="E67" i="20" s="1"/>
  <c r="D68" i="20"/>
  <c r="E68" i="20" s="1"/>
  <c r="D69" i="20"/>
  <c r="E69" i="20" s="1"/>
  <c r="D70" i="20"/>
  <c r="E70" i="20" s="1"/>
  <c r="D71" i="20"/>
  <c r="E71" i="20" s="1"/>
  <c r="D72" i="20"/>
  <c r="E72" i="20" s="1"/>
  <c r="D73" i="20"/>
  <c r="E73" i="20" s="1"/>
  <c r="D74" i="20"/>
  <c r="E74" i="20" s="1"/>
  <c r="D75" i="20"/>
  <c r="E75" i="20" s="1"/>
  <c r="D76" i="20"/>
  <c r="E76" i="20" s="1"/>
  <c r="D77" i="20"/>
  <c r="E77" i="20" s="1"/>
  <c r="D78" i="20"/>
  <c r="E78" i="20" s="1"/>
  <c r="D79" i="20"/>
  <c r="E79" i="20" s="1"/>
  <c r="D45" i="20"/>
  <c r="E45" i="20" s="1"/>
  <c r="C80" i="20"/>
  <c r="D80" i="20" s="1"/>
  <c r="C81" i="20" s="1"/>
  <c r="E81" i="20" s="1"/>
  <c r="J44" i="20"/>
  <c r="E44" i="20"/>
  <c r="D44" i="20"/>
  <c r="E80" i="20" l="1"/>
  <c r="E5" i="20"/>
  <c r="EO5" i="20" s="1"/>
  <c r="E6" i="20"/>
  <c r="EO6" i="20" s="1"/>
  <c r="E7" i="20"/>
  <c r="EO7" i="20" s="1"/>
  <c r="E8" i="20"/>
  <c r="EO8" i="20" s="1"/>
  <c r="E9" i="20"/>
  <c r="EO9" i="20" s="1"/>
  <c r="E10" i="20"/>
  <c r="EO10" i="20" s="1"/>
  <c r="E11" i="20"/>
  <c r="EO11" i="20" s="1"/>
  <c r="E12" i="20"/>
  <c r="EO12" i="20" s="1"/>
  <c r="E13" i="20"/>
  <c r="EO13" i="20" s="1"/>
  <c r="E14" i="20"/>
  <c r="EO14" i="20" s="1"/>
  <c r="E15" i="20"/>
  <c r="EO15" i="20" s="1"/>
  <c r="E16" i="20"/>
  <c r="EO16" i="20" s="1"/>
  <c r="E17" i="20"/>
  <c r="EO17" i="20" s="1"/>
  <c r="E18" i="20"/>
  <c r="EO18" i="20" s="1"/>
  <c r="E19" i="20"/>
  <c r="EO19" i="20" s="1"/>
  <c r="E20" i="20"/>
  <c r="EO20" i="20" s="1"/>
  <c r="E21" i="20"/>
  <c r="EO21" i="20" s="1"/>
  <c r="E22" i="20"/>
  <c r="EO22" i="20" s="1"/>
  <c r="E23" i="20"/>
  <c r="EO23" i="20" s="1"/>
  <c r="E24" i="20"/>
  <c r="EO24" i="20" s="1"/>
  <c r="E25" i="20"/>
  <c r="EO25" i="20" s="1"/>
  <c r="E26" i="20"/>
  <c r="EO26" i="20" s="1"/>
  <c r="E27" i="20"/>
  <c r="EO27" i="20" s="1"/>
  <c r="E28" i="20"/>
  <c r="EO28" i="20" s="1"/>
  <c r="E29" i="20"/>
  <c r="EO29" i="20" s="1"/>
  <c r="E30" i="20"/>
  <c r="EO30" i="20" s="1"/>
  <c r="E31" i="20"/>
  <c r="EO31" i="20" s="1"/>
  <c r="E32" i="20"/>
  <c r="EO32" i="20" s="1"/>
  <c r="E33" i="20"/>
  <c r="EO33" i="20" s="1"/>
  <c r="E34" i="20"/>
  <c r="EO34" i="20" s="1"/>
  <c r="E35" i="20"/>
  <c r="EO35" i="20" s="1"/>
  <c r="E36" i="20"/>
  <c r="EO36" i="20" s="1"/>
  <c r="E37" i="20"/>
  <c r="EO37" i="20" s="1"/>
  <c r="E38" i="20"/>
  <c r="EO38" i="20" s="1"/>
  <c r="E4" i="20"/>
  <c r="EO4" i="20" s="1"/>
  <c r="D39" i="20"/>
  <c r="EO39" i="20" l="1"/>
  <c r="E39" i="20"/>
  <c r="C39" i="20"/>
</calcChain>
</file>

<file path=xl/sharedStrings.xml><?xml version="1.0" encoding="utf-8"?>
<sst xmlns="http://schemas.openxmlformats.org/spreadsheetml/2006/main" count="448" uniqueCount="180">
  <si>
    <t>Abaeté</t>
  </si>
  <si>
    <t>Sete Lagoas</t>
  </si>
  <si>
    <t>Araçaí</t>
  </si>
  <si>
    <t>Augusto de Lima</t>
  </si>
  <si>
    <t>Curvelo</t>
  </si>
  <si>
    <t>Baldim</t>
  </si>
  <si>
    <t>Biquinhas</t>
  </si>
  <si>
    <t>Buenópolis</t>
  </si>
  <si>
    <t>Cachoeira da Prata</t>
  </si>
  <si>
    <t>Caetanópolis</t>
  </si>
  <si>
    <t>Capim Branco</t>
  </si>
  <si>
    <t>Cedro do Abaeté</t>
  </si>
  <si>
    <t>Cordisburgo</t>
  </si>
  <si>
    <t>Corinto</t>
  </si>
  <si>
    <t>Felixlândia</t>
  </si>
  <si>
    <t>Fortuna de Minas</t>
  </si>
  <si>
    <t>Funilândia</t>
  </si>
  <si>
    <t>Inhaúma</t>
  </si>
  <si>
    <t>Inimutaba</t>
  </si>
  <si>
    <t>Jequitibá</t>
  </si>
  <si>
    <t>Maravilhas</t>
  </si>
  <si>
    <t>Monjolos</t>
  </si>
  <si>
    <t>Morada Nova de Minas</t>
  </si>
  <si>
    <t>Morro da Garça</t>
  </si>
  <si>
    <t>Paineiras</t>
  </si>
  <si>
    <t>Papagaios</t>
  </si>
  <si>
    <t>Paraopeba</t>
  </si>
  <si>
    <t>Pequi</t>
  </si>
  <si>
    <t>Pompéu</t>
  </si>
  <si>
    <t>Presidente Juscelino</t>
  </si>
  <si>
    <t>Prudente de Morais</t>
  </si>
  <si>
    <t>Quartel Geral</t>
  </si>
  <si>
    <t>Santana de Pirapama</t>
  </si>
  <si>
    <t>Santo Hipólito</t>
  </si>
  <si>
    <t>Três Marias</t>
  </si>
  <si>
    <t>TOTAL</t>
  </si>
  <si>
    <t>MUNICÍPIO</t>
  </si>
  <si>
    <t>TOTAL DE DOSES DISTRIBUÍDAS
(1ª dose)
EM 19/01/2021</t>
  </si>
  <si>
    <t>MS</t>
  </si>
  <si>
    <t>SESMG</t>
  </si>
  <si>
    <t>SRS SETE LAGOAS</t>
  </si>
  <si>
    <t>-</t>
  </si>
  <si>
    <t>TOTAL DE DOSES DISTRIBUÍDAS
(1ª dose)
EM 01/02/2021</t>
  </si>
  <si>
    <t>TOTAL DE DOSES
1ª dose
 + 
2ª dose</t>
  </si>
  <si>
    <t>RESERVA TÉCNICA</t>
  </si>
  <si>
    <t>PORCENTAGEM DE RECEBIMENTO DE DOSES</t>
  </si>
  <si>
    <t>TOTAL DE DOSES DISTRIBUÍDAS
(1ª dose)
EM 11/02/2021</t>
  </si>
  <si>
    <t>TOTAL DE DOSES DISTRIBUIDAS
(2ª dose)
EM 01/02/2021</t>
  </si>
  <si>
    <t>TOTAL DE DOSES DISTRIBUIDAS
(2ª dose)
EM 11/02/2021</t>
  </si>
  <si>
    <t xml:space="preserve">TOTAL DE DOSES DISTRIBUÍDAS
(1ª dose)
EM </t>
  </si>
  <si>
    <t>TOTAL DE DOSES DISTRIBUÍDAS
(1ª dose)
EM 02/03/2021</t>
  </si>
  <si>
    <t>TABELA X</t>
  </si>
  <si>
    <t>TOTAL DE DOSES DISTRIBUIDAS
(2ª dose)
EM 19 A 02/03/2021</t>
  </si>
  <si>
    <t xml:space="preserve">TOTAL DE DOSES DISTRIBUIDAS
(2ª dose)
EM 12 SEMANAS </t>
  </si>
  <si>
    <t>TOTAL DE DOSES DISTRIBUÍDAS
(1ª dose)
EM 15/03/2021</t>
  </si>
  <si>
    <t>TOTAL DE DOSES DISTRIBUÍDAS
(1ª dose)
EM 09/03/2021</t>
  </si>
  <si>
    <t>TOTAL DE DOSES DISTRIBUIDAS
(2ª dose)
EM 15/03/2021</t>
  </si>
  <si>
    <t>1ª DISTRIBUIÇÃO (CORONAVAC - 1ª REMESSA)
Monodose</t>
  </si>
  <si>
    <t>2ª DISTRIBUIÇÃO (CORONAVAC - 1ª REMESSA - Reserva técnica da SES)
Monodose</t>
  </si>
  <si>
    <t>Xª DISTRIBUIÇÃO (CORONAVAC - Xª REMESSA)
Multidose</t>
  </si>
  <si>
    <t>Xª DISTRIBUIÇÃO (ASTRAZENECA - Xª REMESSA)
Multidose</t>
  </si>
  <si>
    <t>TOTAL DE DOSES DISTRIBUÍDAS
(1ª dose)
EM 22/03/2021</t>
  </si>
  <si>
    <t>TOTAL DE DOSES DISTRIBUIDAS
(2ª dose)
EM 22/03/2021</t>
  </si>
  <si>
    <t>TABELA 12</t>
  </si>
  <si>
    <t>TOTAL DE DOSES DISTRIBUÍDAS
(1ª dose)
EM 26/03/2021</t>
  </si>
  <si>
    <t>TOTAL DE DOSES DISTRIBUIDAS
(2ª dose)
EM 26/03/2021</t>
  </si>
  <si>
    <t>TOTAL DE DOSES DISTRIBUÍDAS
(1ª dose)
EM 29/03/2021</t>
  </si>
  <si>
    <t>2ª DISTRIBUIÇÃO (CORONAVAC - 2ª REMESSA)
Multidose (Frasco com 10 doses)</t>
  </si>
  <si>
    <t>3ª DISTRIBUIÇÃO (CORONAVAC - 3ª REMESSA)
Multidose (Frasco com 10 doses)</t>
  </si>
  <si>
    <t>4ª DISTRIBUIÇÃO (CORONAVAC - 4ª REMESSA)
Multidose (Frasco com 10 doses)</t>
  </si>
  <si>
    <t>4ª DISTRIBUIÇÃO (ASTRAZENECA - 2ª REMESSA)
Multidose (Frasco com 10 doses)</t>
  </si>
  <si>
    <t>5ª DISTRIBUIÇÃO (CORONAVAC - 5ª REMESSA)
Multidose (Frasco com 10 doses)</t>
  </si>
  <si>
    <t>6ª DISTRIBUIÇÃO (CORONAVAC - 6ª REMESSA)
Multidose (Frasco com 10 doses)</t>
  </si>
  <si>
    <t>7ª DISTRIBUIÇÃO (CORONAVAC - 7ª REMESSA)
Multidose (Frasco com 10 doses)</t>
  </si>
  <si>
    <t>8ª DISTRIBUIÇÃO (CORONAVAC - 8ª REMESSA)
Multidose (Frasco com 10 doses)</t>
  </si>
  <si>
    <t>8ª DISTRIBUIÇÃO (ASTRAZENECA - 3ª REMESSA)
Multidose (Frasco com 5 doses)</t>
  </si>
  <si>
    <t>9ª DISTRIBUIÇÃO (CORONAVAC - 9ª REMESSA)
Multidose (Frasco com 10 doses)</t>
  </si>
  <si>
    <t>9ª DISTRIBUIÇÃO (ASTRAZENECA - 4ª REMESSA)
Multidose (Frasco com 10 doses)</t>
  </si>
  <si>
    <t>10ª DISTRIBUIÇÃO (CORONAVAC - 10ª REMESSA)
Multidose (Frasco com 10 doses)</t>
  </si>
  <si>
    <t>TOTAL DE DOSES DISTRIBUÍDAS
(1ª dose)
EM 06/04/2021</t>
  </si>
  <si>
    <t>TOTAL DE DOSES DISTRIBUIDAS
(2ª dose)
EM 06/04/2021</t>
  </si>
  <si>
    <t>TOTAL DE DOSES DISTRIBUIDAS
(2ª dose)
(Exceto 3,7% trabalhadores de saúde)
EM 06/04/2021</t>
  </si>
  <si>
    <t>TOTAL DE DOSES DISTRIBUÍDAS
(1ª dose)
EM 13/04/2021</t>
  </si>
  <si>
    <t>11ª DISTRIBUIÇÃO (CORONAVAC - 11ª REMESSA)
Multidose (Frasco com 10 doses)</t>
  </si>
  <si>
    <t>11ª DISTRIBUIÇÃO (ASTRAZENECA - 5ª REMESSA)
Multidose (Frasco com 5 doses)</t>
  </si>
  <si>
    <t>TOTAL DE DOSES DISTRIBUIDAS
(2ª dose)
(Consideando 3,7% trabalhadores de saúde)
EM 13/04/2021</t>
  </si>
  <si>
    <t>TOTAL DE DOSES DISTRIBUIDAS
(2ª dose) - 61,3%
EM 13/04/2021
(Frasco com 5 doses)</t>
  </si>
  <si>
    <t>2ª DISTRIBUIÇÃO (ASTRAZENECA - 1ª REMESSA)
Multidose</t>
  </si>
  <si>
    <t>TOTAL DE DOSES DISTRIBUÍDAS
(1ª dose)
EM 01/02/2021
(Frasco com 10 doses)</t>
  </si>
  <si>
    <t>TOTAL DE DOSES DISTRIBUIDAS
(2ª dose) - 38,7%
EM 05/04/2021
(Frasco com 10 doses)</t>
  </si>
  <si>
    <t>TOTAL DE DOSES DISTRIBUIDAS
(2ª dose)
(Exceto 23% da população 69 a 65 anos e 4% trab saúde)
EM 13/04/2021</t>
  </si>
  <si>
    <r>
      <t xml:space="preserve">TABELA 1 </t>
    </r>
    <r>
      <rPr>
        <b/>
        <sz val="14"/>
        <color rgb="FFC00000"/>
        <rFont val="Calibri"/>
        <family val="2"/>
        <scheme val="minor"/>
      </rPr>
      <t>CONCLUÍDA</t>
    </r>
  </si>
  <si>
    <r>
      <t xml:space="preserve">TABELA 2 </t>
    </r>
    <r>
      <rPr>
        <b/>
        <sz val="14"/>
        <color rgb="FFC00000"/>
        <rFont val="Calibri"/>
        <family val="2"/>
        <scheme val="minor"/>
      </rPr>
      <t>CONCLUÍDA</t>
    </r>
  </si>
  <si>
    <r>
      <t xml:space="preserve">TABELA 3 </t>
    </r>
    <r>
      <rPr>
        <b/>
        <sz val="14"/>
        <color rgb="FFC00000"/>
        <rFont val="Calibri"/>
        <family val="2"/>
        <scheme val="minor"/>
      </rPr>
      <t>CONCLUÍDA</t>
    </r>
  </si>
  <si>
    <r>
      <t xml:space="preserve">TABELA 4 </t>
    </r>
    <r>
      <rPr>
        <b/>
        <sz val="14"/>
        <color rgb="FFC00000"/>
        <rFont val="Calibri"/>
        <family val="2"/>
        <scheme val="minor"/>
      </rPr>
      <t>CONCLUÍDA</t>
    </r>
  </si>
  <si>
    <r>
      <t xml:space="preserve">TABELA 5 </t>
    </r>
    <r>
      <rPr>
        <b/>
        <sz val="14"/>
        <color rgb="FFC00000"/>
        <rFont val="Calibri"/>
        <family val="2"/>
        <scheme val="minor"/>
      </rPr>
      <t>CONCLUÍDA</t>
    </r>
  </si>
  <si>
    <r>
      <t xml:space="preserve">TABELA 6 </t>
    </r>
    <r>
      <rPr>
        <b/>
        <sz val="14"/>
        <color rgb="FFC00000"/>
        <rFont val="Calibri"/>
        <family val="2"/>
        <scheme val="minor"/>
      </rPr>
      <t>CONCLUÍDA</t>
    </r>
  </si>
  <si>
    <r>
      <t xml:space="preserve">TABELA 8 </t>
    </r>
    <r>
      <rPr>
        <b/>
        <sz val="14"/>
        <color rgb="FFC00000"/>
        <rFont val="Calibri"/>
        <family val="2"/>
        <scheme val="minor"/>
      </rPr>
      <t>CONCLUÍDA</t>
    </r>
  </si>
  <si>
    <r>
      <t xml:space="preserve">TABELA 9 </t>
    </r>
    <r>
      <rPr>
        <b/>
        <sz val="14"/>
        <color rgb="FFC00000"/>
        <rFont val="Calibri"/>
        <family val="2"/>
        <scheme val="minor"/>
      </rPr>
      <t>CONCLUÍDA</t>
    </r>
  </si>
  <si>
    <r>
      <t xml:space="preserve">TABELA 10 </t>
    </r>
    <r>
      <rPr>
        <b/>
        <sz val="14"/>
        <color rgb="FFC00000"/>
        <rFont val="Calibri"/>
        <family val="2"/>
        <scheme val="minor"/>
      </rPr>
      <t>CONCLUÍDA</t>
    </r>
  </si>
  <si>
    <r>
      <t xml:space="preserve">TABELA 11 </t>
    </r>
    <r>
      <rPr>
        <b/>
        <sz val="14"/>
        <color rgb="FFC00000"/>
        <rFont val="Calibri"/>
        <family val="2"/>
        <scheme val="minor"/>
      </rPr>
      <t>CONCLUÍDA</t>
    </r>
  </si>
  <si>
    <t>TOTAL ACUMULADO DE DOSES DISTRIBUÍDAS
D1</t>
  </si>
  <si>
    <t>TOTAL ACUMULADO DE DOSES DISTRIBUÍDAS
D2</t>
  </si>
  <si>
    <t>TOTAL ACUMULADO DE DOSES DISTRIBUÍDAS
D1 + D2</t>
  </si>
  <si>
    <t>TOTAL DE DOSES DISTRIBUIDAS
(2ª dose)
EM 4 SEMANAS</t>
  </si>
  <si>
    <t>TOTAL DE DOSES DISTRIBUIDAS
(2ª dose)
(Considerando 23% da população 69 a 65 anos e 4% trab saúde)
EM 20/04/2021</t>
  </si>
  <si>
    <r>
      <t xml:space="preserve">TABELA 13 </t>
    </r>
    <r>
      <rPr>
        <b/>
        <sz val="14"/>
        <color rgb="FFFF0000"/>
        <rFont val="Calibri"/>
        <family val="2"/>
        <scheme val="minor"/>
      </rPr>
      <t>CONCLUÍDA</t>
    </r>
  </si>
  <si>
    <t>12ª DISTRIBUIÇÃO (ASTRAZENECA - 6ª REMESSA)
Multidose (Frasco com 5 doses)</t>
  </si>
  <si>
    <t>12ª DISTRIBUIÇÃO (CORONAVAC - 12ª REMESSA)
Multidose (Frasco com 10 doses)</t>
  </si>
  <si>
    <t>TOTAL DE DOSES DISTRIBUÍDAS
(1ª dose)
EM 20/04/2021
(Distribuição apenas para Santana de Pirapama)</t>
  </si>
  <si>
    <t>TABELA 20</t>
  </si>
  <si>
    <t>13ª DISTRIBUIÇÃO (ASTRAZENECA - 7ª REMESSA)
Multidose (Frasco com 5 doses)</t>
  </si>
  <si>
    <r>
      <t xml:space="preserve">TABELA 15 </t>
    </r>
    <r>
      <rPr>
        <b/>
        <sz val="14"/>
        <color rgb="FFFF0000"/>
        <rFont val="Calibri"/>
        <family val="2"/>
        <scheme val="minor"/>
      </rPr>
      <t>CONCLUÍDA</t>
    </r>
  </si>
  <si>
    <r>
      <t xml:space="preserve">TABELA 16 </t>
    </r>
    <r>
      <rPr>
        <b/>
        <sz val="14"/>
        <color rgb="FFFF0000"/>
        <rFont val="Calibri"/>
        <family val="2"/>
        <scheme val="minor"/>
      </rPr>
      <t>CONCLUÍDA</t>
    </r>
  </si>
  <si>
    <t>TABELA 22</t>
  </si>
  <si>
    <t>TOTAL DE DOSES DISTRIBUÍDAS
(1ª dose)
EM 04/05/2021</t>
  </si>
  <si>
    <t>14ª DISTRIBUIÇÃO (CORONAVAC - 13ª REMESSA)
Multidose (Frasco com 10 doses)</t>
  </si>
  <si>
    <t>14ª DISTRIBUIÇÃO (ASTRAZENECA - 8ª REMESSA)
Multidose (Frasco com 5 doses)</t>
  </si>
  <si>
    <t>TABELA 23</t>
  </si>
  <si>
    <t>15ª DISTRIBUIÇÃO (ASTRAZENECA - 9ª REMESSA)
Multidose (Frasco com 5 doses)</t>
  </si>
  <si>
    <t>TOTAL DE DOSES DISTRIBUÍDAS
 (1ª dose)
 EM 20/04/2021*
(SL em 19/04/2021)</t>
  </si>
  <si>
    <t>TOTAL DE DOSES DISTRIBUIDAS
 (2ª dose)
 (Exceto 1,9% da população 60 a 64 anos)
 EM 06/05/2021*
(SL em 05/05/2021)</t>
  </si>
  <si>
    <t>TOTAL DE DOSES DISTRIBUÍDAS
(1ª dose)
EM 06/05/2021*
(SL em 05/05/2021)</t>
  </si>
  <si>
    <t>TOTAL DE DOSES DISTRIBUIDAS
(2ª dose)
EM 27/04/2021*
(SL em 26/04/2021)</t>
  </si>
  <si>
    <t>TOTAL DE DOSES DISTRIBUÍDAS
(1ª dose)
EM 20/04/2021*
(SL em 19/04/2021)</t>
  </si>
  <si>
    <t>TOTAL DE DOSES DISTRIBUÍDAS
(1ª dose)
 EM 27/04/2021*
(SL em 26/04/2021)</t>
  </si>
  <si>
    <t>TOTAL DE DOSES DISTRIBUIDAS
(2ª dose)
EM 12/05/2021*
(SL em 11/05/2021)</t>
  </si>
  <si>
    <t xml:space="preserve">TOTAL DE DOSES DISTRIBUIDAS
(2ª dose)
EM 12/05/2021*
(SL em 11/05/2021) </t>
  </si>
  <si>
    <r>
      <t xml:space="preserve">TABELA 7 </t>
    </r>
    <r>
      <rPr>
        <b/>
        <sz val="14"/>
        <color rgb="FFFF0000"/>
        <rFont val="Calibri"/>
        <family val="2"/>
        <scheme val="minor"/>
      </rPr>
      <t>CONCLUÍDA</t>
    </r>
  </si>
  <si>
    <r>
      <t xml:space="preserve">TABELA 14 </t>
    </r>
    <r>
      <rPr>
        <b/>
        <sz val="14"/>
        <color rgb="FFFF0000"/>
        <rFont val="Calibri"/>
        <family val="2"/>
        <scheme val="minor"/>
      </rPr>
      <t>CONCLUÍDA</t>
    </r>
  </si>
  <si>
    <r>
      <t xml:space="preserve">TABELA 17 </t>
    </r>
    <r>
      <rPr>
        <b/>
        <sz val="14"/>
        <color rgb="FFFF0000"/>
        <rFont val="Calibri"/>
        <family val="2"/>
        <scheme val="minor"/>
      </rPr>
      <t>CONCLUÍDA</t>
    </r>
  </si>
  <si>
    <r>
      <t xml:space="preserve">TABELA 18 </t>
    </r>
    <r>
      <rPr>
        <b/>
        <sz val="14"/>
        <color rgb="FFFF0000"/>
        <rFont val="Calibri"/>
        <family val="2"/>
        <scheme val="minor"/>
      </rPr>
      <t>CONCLUÍDA</t>
    </r>
  </si>
  <si>
    <r>
      <t xml:space="preserve">TABELA 21 </t>
    </r>
    <r>
      <rPr>
        <b/>
        <sz val="14"/>
        <color rgb="FFFF0000"/>
        <rFont val="Calibri"/>
        <family val="2"/>
        <scheme val="minor"/>
      </rPr>
      <t>CONCLUÍDA</t>
    </r>
  </si>
  <si>
    <t>TABELA 24</t>
  </si>
  <si>
    <t>TOTAL DE DOSES DISTRIBUIDAS
(2ª dose)
(Consideando 1,9% da população 60 a 64 anos)
EM 12/05/2021*
(SL em 11/05/2021)</t>
  </si>
  <si>
    <t>TABELA 25</t>
  </si>
  <si>
    <t>TOTAL DE DOSES DISTRIBUÍDAS
(1ª dose)
EM 18/05/2021*
(SL em 17/05/2021)</t>
  </si>
  <si>
    <t>17ª DISTRIBUIÇÃO (ASTRAZENECA - 10ª REMESSA)
Multidose (Frasco com 5 doses)</t>
  </si>
  <si>
    <t>TOTAL DE DOSES DISTRIBUIDAS
(2ª dose)
 (Exceto 25,04% da população 65 a 69 anos + 0,5% da população 60 a 64 anos)
EM 18/05/2021*
(SL em 17/05/2021)</t>
  </si>
  <si>
    <r>
      <t xml:space="preserve">TABELA 19 </t>
    </r>
    <r>
      <rPr>
        <b/>
        <sz val="14"/>
        <color rgb="FFFF0000"/>
        <rFont val="Calibri"/>
        <family val="2"/>
        <scheme val="minor"/>
      </rPr>
      <t>CONCLUÍDA</t>
    </r>
  </si>
  <si>
    <t xml:space="preserve">TOTAL DE DOSES DISTRIBUIDAS
(2ª dose)
(Considerando 9,5% da população 60 a 64 anos)
EM ... </t>
  </si>
  <si>
    <t>TOTAL DE DOSES DISTRIBUÍDAS
(1ª dose)
EM 24/05/2021
(Distribuição apenas para Fortuna de Minas, Jequitibá, Paraopeba e Presidente Juscelino)</t>
  </si>
  <si>
    <t>TOTAL DE DOSES DISTRIBUIDAS
(2ª dose)
 (Considerando 25,04% da população 65 a 69 anos + 0,5% da população 60 a 64 anos)
ARMAZENADA NA REDE DE FRIO ESTADUAL</t>
  </si>
  <si>
    <t>TOTAL DE DOSES DISTRIBUIDAS
(2ª dose)
 (Exceto 9,5% da população 60 a 64 anos)
ARMAZENADA NA REDE DE FRIO ESTADUAL</t>
  </si>
  <si>
    <t xml:space="preserve">
TOTAL DE DOSES DISTRIBUÍDAS
(1ª remessa)
EM 12/05/2021*
(SL em 11/05/2021)
Multidose 
(Frasco com 10 doses)</t>
  </si>
  <si>
    <t xml:space="preserve">
TOTAL DE DOSES DISTRIBUÍDAS
(2ª remessa)
EM 18/05/2021*
(SL em 17/05/2021)
Multidose 
(Frasco com 10 doses)</t>
  </si>
  <si>
    <t xml:space="preserve">
TOTAL DE DOSES DISTRIBUÍDAS
(3ª remessa)
EM 24/05/2021
Multidose 
(Frasco com 10 doses)</t>
  </si>
  <si>
    <t xml:space="preserve">
TOTAL DE DOSES DISTRIBUÍDAS
(3ª remessa)
EM 24/05/2021
Monodose</t>
  </si>
  <si>
    <t>Ajuste de esquema e/ou continuidade (CORONAVAC)
Considera rateio sobre resposta do Formulário de D2</t>
  </si>
  <si>
    <t xml:space="preserve">Repostas dos municípios Formulário de Acompanhamento da Vacinação em 04/05/2021 - atraso D2 </t>
  </si>
  <si>
    <t>Repostas dos municípios Formulário de Acompanhamento da Vacinação - atraso D2
(Levantamento a partir do que ainda vai faltar após a distribuição da 2ª remessa do dia 18/05/2021)</t>
  </si>
  <si>
    <t>TABELA 26</t>
  </si>
  <si>
    <t>18ª DISTRIBUIÇÃO (PFIZER - 1ª REMESSA)
Multidose (Frasco com 6 doses)</t>
  </si>
  <si>
    <t>TOTAL DE DOSES DISTRIBUÍDAS
(1ª dose)
EM 24/05/2021</t>
  </si>
  <si>
    <t>Xª DISTRIBUIÇÃO (PFIZER - Xª REMESSA)
Multidose</t>
  </si>
  <si>
    <t>TABELA 27</t>
  </si>
  <si>
    <t>TABELA 28</t>
  </si>
  <si>
    <t>19ª DISTRIBUIÇÃO (ASTRAZENECA - 11ª REMESSA)
Multidose (Frasco com 5 doses)</t>
  </si>
  <si>
    <t>TOTAL DE DOSES DISTRIBUÍDAS
(1ª dose)
EM 01/06/2021*
(Pompéu e Três Marias em 31/05/2021)</t>
  </si>
  <si>
    <t>Pop Comorbidades</t>
  </si>
  <si>
    <t>Pop Forças</t>
  </si>
  <si>
    <t>Municipio</t>
  </si>
  <si>
    <t>19=</t>
  </si>
  <si>
    <t>Rateio</t>
  </si>
  <si>
    <t>3 = 0</t>
  </si>
  <si>
    <t>População já contemplada com a vacinação até 24/05/2021</t>
  </si>
  <si>
    <t>Relação de D2 distribuida x população já contemplada</t>
  </si>
  <si>
    <t xml:space="preserve">
TOTAL DE DOSES DISTRIBUÍDAS
(3 remessas)
EM 12/05, 18/05 e 24/05/2021</t>
  </si>
  <si>
    <t>TABELA 29</t>
  </si>
  <si>
    <t>TABELA 30</t>
  </si>
  <si>
    <t>20ª DISTRIBUIÇÃO (ASTRAZENECA - 12ª REMESSA)
Multidose (Frasco com 5 doses)</t>
  </si>
  <si>
    <t>20ª DISTRIBUIÇÃO (PFIZER - 3ª REMESSA)
Multidose (Frasco com 6 doses)</t>
  </si>
  <si>
    <t>19ª DISTRIBUIÇÃO (PFIZER - 2ª REMESSA)
Multidose (Frasco com 6 doses)</t>
  </si>
  <si>
    <t>TOTAL DE DOSES DISTRIBUÍDAS
(1ª dose)
EM 08/06/2021*
(SL em 07/06/2021)</t>
  </si>
  <si>
    <t>TABELA 31</t>
  </si>
  <si>
    <t>TABELA 32</t>
  </si>
  <si>
    <t>21ª DISTRIBUIÇÃO (ASTRAZENECA - 13ª REMESSA)
Multidose (Frasco com 5 doses)</t>
  </si>
  <si>
    <t>21ª DISTRIBUIÇÃO (PFIZER - 4ª REMESSA)
Multidose (Frasco com 6 doses)</t>
  </si>
  <si>
    <t>TOTAL DE DOSES DISTRIBUÍDAS
(1ª dose)
 EM 15/06/2021*
(SL em 14/06/2021)</t>
  </si>
  <si>
    <t>TOTAL DE DOSES DISTRIBUÍDAS
(1ª dose)
EM 15/06/2021
(Distribuição apenas para Cordisburgo)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</si>
</sst>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[Red]\-#,##0_-;_-* &quot;-&quot;?_-;_-@_-"/>
    <numFmt numFmtId="165" formatCode="_-* #,##0_-;\-* #,##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000000"/>
      <name val="Calibri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20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9" fontId="4" fillId="0" borderId="1" xfId="4" applyFont="1" applyBorder="1" applyAlignment="1">
      <alignment horizontal="center" vertical="center"/>
    </xf>
    <xf numFmtId="10" fontId="4" fillId="0" borderId="1" xfId="4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10" fontId="4" fillId="0" borderId="1" xfId="4" applyNumberFormat="1" applyFont="1" applyFill="1" applyBorder="1" applyAlignment="1">
      <alignment horizontal="center" vertical="center"/>
    </xf>
    <xf numFmtId="0" fontId="3" fillId="0" borderId="0" xfId="0" applyFont="1" applyFill="1"/>
    <xf numFmtId="0" fontId="1" fillId="0" borderId="0" xfId="0" applyFont="1"/>
    <xf numFmtId="0" fontId="4" fillId="11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4" fillId="13" borderId="1" xfId="1" applyFont="1" applyFill="1" applyBorder="1" applyAlignment="1">
      <alignment horizontal="center" vertical="center" wrapText="1"/>
    </xf>
    <xf numFmtId="0" fontId="4" fillId="6" borderId="1" xfId="1" applyFont="1" applyFill="1" applyBorder="1" applyAlignment="1">
      <alignment horizontal="center" vertical="center" wrapText="1"/>
    </xf>
    <xf numFmtId="0" fontId="4" fillId="7" borderId="1" xfId="1" applyFont="1" applyFill="1" applyBorder="1" applyAlignment="1">
      <alignment horizontal="center" vertical="center" wrapText="1"/>
    </xf>
    <xf numFmtId="0" fontId="4" fillId="17" borderId="1" xfId="1" applyFont="1" applyFill="1" applyBorder="1" applyAlignment="1">
      <alignment horizontal="center" vertical="center" wrapText="1"/>
    </xf>
    <xf numFmtId="0" fontId="4" fillId="18" borderId="1" xfId="1" applyFont="1" applyFill="1" applyBorder="1" applyAlignment="1">
      <alignment horizontal="center" vertical="center" wrapText="1"/>
    </xf>
    <xf numFmtId="0" fontId="4" fillId="23" borderId="1" xfId="1" applyFont="1" applyFill="1" applyBorder="1" applyAlignment="1">
      <alignment horizontal="center" vertical="center" wrapText="1"/>
    </xf>
    <xf numFmtId="0" fontId="4" fillId="24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/>
    </xf>
    <xf numFmtId="3" fontId="5" fillId="4" borderId="1" xfId="0" applyNumberFormat="1" applyFont="1" applyFill="1" applyBorder="1" applyAlignment="1">
      <alignment horizontal="center" vertical="center"/>
    </xf>
    <xf numFmtId="3" fontId="5" fillId="13" borderId="1" xfId="0" applyNumberFormat="1" applyFont="1" applyFill="1" applyBorder="1" applyAlignment="1">
      <alignment horizontal="center" vertical="center"/>
    </xf>
    <xf numFmtId="3" fontId="4" fillId="6" borderId="1" xfId="0" applyNumberFormat="1" applyFont="1" applyFill="1" applyBorder="1" applyAlignment="1">
      <alignment horizontal="center"/>
    </xf>
    <xf numFmtId="3" fontId="4" fillId="7" borderId="1" xfId="0" applyNumberFormat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wrapText="1"/>
    </xf>
    <xf numFmtId="0" fontId="4" fillId="28" borderId="1" xfId="1" applyFont="1" applyFill="1" applyBorder="1" applyAlignment="1">
      <alignment horizontal="center" vertical="center" wrapText="1"/>
    </xf>
    <xf numFmtId="0" fontId="4" fillId="29" borderId="1" xfId="1" applyFont="1" applyFill="1" applyBorder="1" applyAlignment="1">
      <alignment horizontal="center" vertical="center" wrapText="1"/>
    </xf>
    <xf numFmtId="0" fontId="9" fillId="1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10" fontId="9" fillId="21" borderId="1" xfId="4" applyNumberFormat="1" applyFont="1" applyFill="1" applyBorder="1" applyAlignment="1">
      <alignment horizontal="center" vertical="center"/>
    </xf>
    <xf numFmtId="0" fontId="9" fillId="14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10" fontId="9" fillId="14" borderId="1" xfId="4" applyNumberFormat="1" applyFont="1" applyFill="1" applyBorder="1" applyAlignment="1">
      <alignment horizontal="center" vertical="center"/>
    </xf>
    <xf numFmtId="0" fontId="10" fillId="0" borderId="0" xfId="0" applyFont="1"/>
    <xf numFmtId="0" fontId="9" fillId="15" borderId="1" xfId="0" applyFont="1" applyFill="1" applyBorder="1" applyAlignment="1">
      <alignment horizontal="center" vertical="center" wrapText="1"/>
    </xf>
    <xf numFmtId="10" fontId="9" fillId="15" borderId="1" xfId="4" applyNumberFormat="1" applyFont="1" applyFill="1" applyBorder="1" applyAlignment="1">
      <alignment horizontal="center" vertical="center"/>
    </xf>
    <xf numFmtId="0" fontId="9" fillId="19" borderId="1" xfId="0" applyFont="1" applyFill="1" applyBorder="1" applyAlignment="1">
      <alignment horizontal="center" vertical="center" wrapText="1"/>
    </xf>
    <xf numFmtId="10" fontId="9" fillId="19" borderId="1" xfId="4" applyNumberFormat="1" applyFont="1" applyFill="1" applyBorder="1" applyAlignment="1">
      <alignment horizontal="center" vertical="center"/>
    </xf>
    <xf numFmtId="0" fontId="9" fillId="25" borderId="1" xfId="0" applyFont="1" applyFill="1" applyBorder="1" applyAlignment="1">
      <alignment horizontal="center" vertical="center" wrapText="1"/>
    </xf>
    <xf numFmtId="10" fontId="9" fillId="25" borderId="1" xfId="4" applyNumberFormat="1" applyFont="1" applyFill="1" applyBorder="1" applyAlignment="1">
      <alignment horizontal="center" vertical="center"/>
    </xf>
    <xf numFmtId="0" fontId="9" fillId="27" borderId="1" xfId="0" applyFont="1" applyFill="1" applyBorder="1" applyAlignment="1">
      <alignment horizontal="center" vertical="center" wrapText="1"/>
    </xf>
    <xf numFmtId="10" fontId="9" fillId="27" borderId="1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10" fontId="5" fillId="0" borderId="1" xfId="4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30" borderId="1" xfId="1" applyFont="1" applyFill="1" applyBorder="1" applyAlignment="1">
      <alignment horizontal="center" vertical="center" wrapText="1"/>
    </xf>
    <xf numFmtId="10" fontId="9" fillId="12" borderId="1" xfId="4" applyNumberFormat="1" applyFont="1" applyFill="1" applyBorder="1" applyAlignment="1">
      <alignment horizontal="center" vertical="center"/>
    </xf>
    <xf numFmtId="3" fontId="4" fillId="0" borderId="1" xfId="4" applyNumberFormat="1" applyFont="1" applyFill="1" applyBorder="1" applyAlignment="1">
      <alignment horizontal="center" vertical="center"/>
    </xf>
    <xf numFmtId="3" fontId="4" fillId="5" borderId="1" xfId="1" applyNumberFormat="1" applyFont="1" applyFill="1" applyBorder="1" applyAlignment="1">
      <alignment horizontal="center" vertical="center"/>
    </xf>
    <xf numFmtId="3" fontId="4" fillId="3" borderId="1" xfId="1" applyNumberFormat="1" applyFont="1" applyFill="1" applyBorder="1" applyAlignment="1">
      <alignment horizontal="center" vertical="center"/>
    </xf>
    <xf numFmtId="3" fontId="4" fillId="5" borderId="1" xfId="0" applyNumberFormat="1" applyFont="1" applyFill="1" applyBorder="1" applyAlignment="1">
      <alignment horizontal="center"/>
    </xf>
    <xf numFmtId="3" fontId="4" fillId="13" borderId="1" xfId="1" applyNumberFormat="1" applyFont="1" applyFill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center"/>
    </xf>
    <xf numFmtId="3" fontId="4" fillId="7" borderId="1" xfId="1" applyNumberFormat="1" applyFont="1" applyFill="1" applyBorder="1" applyAlignment="1">
      <alignment horizontal="center" vertical="center"/>
    </xf>
    <xf numFmtId="3" fontId="5" fillId="17" borderId="1" xfId="0" applyNumberFormat="1" applyFont="1" applyFill="1" applyBorder="1" applyAlignment="1">
      <alignment horizontal="center"/>
    </xf>
    <xf numFmtId="3" fontId="4" fillId="18" borderId="1" xfId="1" applyNumberFormat="1" applyFont="1" applyFill="1" applyBorder="1" applyAlignment="1">
      <alignment horizontal="center" vertical="center"/>
    </xf>
    <xf numFmtId="3" fontId="4" fillId="17" borderId="1" xfId="0" applyNumberFormat="1" applyFont="1" applyFill="1" applyBorder="1" applyAlignment="1">
      <alignment horizontal="center"/>
    </xf>
    <xf numFmtId="3" fontId="4" fillId="23" borderId="1" xfId="5" applyNumberFormat="1" applyFont="1" applyFill="1" applyBorder="1" applyAlignment="1">
      <alignment horizontal="center" vertical="center" wrapText="1"/>
    </xf>
    <xf numFmtId="3" fontId="4" fillId="24" borderId="1" xfId="1" applyNumberFormat="1" applyFont="1" applyFill="1" applyBorder="1" applyAlignment="1">
      <alignment horizontal="center" vertical="center"/>
    </xf>
    <xf numFmtId="3" fontId="5" fillId="23" borderId="1" xfId="0" applyNumberFormat="1" applyFont="1" applyFill="1" applyBorder="1" applyAlignment="1">
      <alignment horizontal="center" wrapText="1"/>
    </xf>
    <xf numFmtId="3" fontId="4" fillId="0" borderId="1" xfId="5" applyNumberFormat="1" applyFont="1" applyFill="1" applyBorder="1" applyAlignment="1">
      <alignment horizontal="center" vertical="center" wrapText="1"/>
    </xf>
    <xf numFmtId="3" fontId="4" fillId="0" borderId="1" xfId="1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3" fontId="4" fillId="28" borderId="1" xfId="5" applyNumberFormat="1" applyFont="1" applyFill="1" applyBorder="1" applyAlignment="1">
      <alignment horizontal="center" vertical="center" wrapText="1"/>
    </xf>
    <xf numFmtId="3" fontId="5" fillId="28" borderId="1" xfId="0" applyNumberFormat="1" applyFont="1" applyFill="1" applyBorder="1" applyAlignment="1">
      <alignment horizontal="center" wrapText="1"/>
    </xf>
    <xf numFmtId="3" fontId="4" fillId="29" borderId="1" xfId="1" applyNumberFormat="1" applyFont="1" applyFill="1" applyBorder="1" applyAlignment="1">
      <alignment horizontal="center" vertical="center"/>
    </xf>
    <xf numFmtId="3" fontId="4" fillId="30" borderId="1" xfId="5" applyNumberFormat="1" applyFont="1" applyFill="1" applyBorder="1" applyAlignment="1">
      <alignment horizontal="center" vertical="center" wrapText="1"/>
    </xf>
    <xf numFmtId="3" fontId="5" fillId="30" borderId="1" xfId="0" applyNumberFormat="1" applyFont="1" applyFill="1" applyBorder="1" applyAlignment="1">
      <alignment horizontal="center" wrapText="1"/>
    </xf>
    <xf numFmtId="3" fontId="4" fillId="11" borderId="1" xfId="1" applyNumberFormat="1" applyFont="1" applyFill="1" applyBorder="1" applyAlignment="1">
      <alignment horizontal="center" vertical="center"/>
    </xf>
    <xf numFmtId="3" fontId="4" fillId="24" borderId="1" xfId="5" applyNumberFormat="1" applyFont="1" applyFill="1" applyBorder="1" applyAlignment="1">
      <alignment horizontal="center" vertical="center" wrapText="1"/>
    </xf>
    <xf numFmtId="3" fontId="5" fillId="30" borderId="1" xfId="0" applyNumberFormat="1" applyFont="1" applyFill="1" applyBorder="1" applyAlignment="1">
      <alignment horizontal="center" vertical="center"/>
    </xf>
    <xf numFmtId="3" fontId="4" fillId="4" borderId="1" xfId="5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wrapText="1"/>
    </xf>
    <xf numFmtId="3" fontId="4" fillId="13" borderId="1" xfId="5" applyNumberFormat="1" applyFont="1" applyFill="1" applyBorder="1" applyAlignment="1">
      <alignment horizontal="center" vertical="center" wrapText="1"/>
    </xf>
    <xf numFmtId="3" fontId="4" fillId="13" borderId="1" xfId="0" applyNumberFormat="1" applyFont="1" applyFill="1" applyBorder="1" applyAlignment="1">
      <alignment horizontal="center"/>
    </xf>
    <xf numFmtId="3" fontId="9" fillId="14" borderId="1" xfId="0" applyNumberFormat="1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wrapText="1"/>
    </xf>
    <xf numFmtId="3" fontId="4" fillId="4" borderId="1" xfId="0" applyNumberFormat="1" applyFont="1" applyFill="1" applyBorder="1" applyAlignment="1">
      <alignment horizontal="center" vertical="center"/>
    </xf>
    <xf numFmtId="3" fontId="4" fillId="6" borderId="1" xfId="0" applyNumberFormat="1" applyFont="1" applyFill="1" applyBorder="1" applyAlignment="1">
      <alignment horizontal="center" wrapText="1"/>
    </xf>
    <xf numFmtId="3" fontId="4" fillId="7" borderId="1" xfId="5" applyNumberFormat="1" applyFont="1" applyFill="1" applyBorder="1" applyAlignment="1">
      <alignment horizontal="center" vertical="center" wrapText="1"/>
    </xf>
    <xf numFmtId="3" fontId="9" fillId="15" borderId="1" xfId="0" applyNumberFormat="1" applyFont="1" applyFill="1" applyBorder="1" applyAlignment="1">
      <alignment horizontal="center" vertical="center"/>
    </xf>
    <xf numFmtId="3" fontId="4" fillId="6" borderId="1" xfId="5" applyNumberFormat="1" applyFont="1" applyFill="1" applyBorder="1" applyAlignment="1">
      <alignment horizontal="center" vertical="center" wrapText="1"/>
    </xf>
    <xf numFmtId="3" fontId="5" fillId="6" borderId="1" xfId="0" applyNumberFormat="1" applyFont="1" applyFill="1" applyBorder="1" applyAlignment="1">
      <alignment horizontal="center" wrapText="1"/>
    </xf>
    <xf numFmtId="3" fontId="4" fillId="17" borderId="1" xfId="5" applyNumberFormat="1" applyFont="1" applyFill="1" applyBorder="1" applyAlignment="1">
      <alignment horizontal="center" vertical="center" wrapText="1"/>
    </xf>
    <xf numFmtId="3" fontId="4" fillId="17" borderId="1" xfId="0" applyNumberFormat="1" applyFont="1" applyFill="1" applyBorder="1" applyAlignment="1">
      <alignment horizontal="center" wrapText="1"/>
    </xf>
    <xf numFmtId="3" fontId="4" fillId="18" borderId="1" xfId="5" applyNumberFormat="1" applyFont="1" applyFill="1" applyBorder="1" applyAlignment="1">
      <alignment horizontal="center" vertical="center" wrapText="1"/>
    </xf>
    <xf numFmtId="3" fontId="4" fillId="18" borderId="1" xfId="0" applyNumberFormat="1" applyFont="1" applyFill="1" applyBorder="1" applyAlignment="1">
      <alignment horizontal="center"/>
    </xf>
    <xf numFmtId="3" fontId="9" fillId="19" borderId="1" xfId="0" applyNumberFormat="1" applyFont="1" applyFill="1" applyBorder="1" applyAlignment="1">
      <alignment horizontal="center" vertical="center"/>
    </xf>
    <xf numFmtId="3" fontId="5" fillId="17" borderId="1" xfId="0" applyNumberFormat="1" applyFont="1" applyFill="1" applyBorder="1" applyAlignment="1">
      <alignment horizontal="center" wrapText="1"/>
    </xf>
    <xf numFmtId="3" fontId="5" fillId="6" borderId="1" xfId="0" applyNumberFormat="1" applyFont="1" applyFill="1" applyBorder="1" applyAlignment="1">
      <alignment horizontal="center" vertical="center"/>
    </xf>
    <xf numFmtId="3" fontId="3" fillId="0" borderId="0" xfId="0" applyNumberFormat="1" applyFont="1"/>
    <xf numFmtId="3" fontId="3" fillId="0" borderId="0" xfId="0" applyNumberFormat="1" applyFont="1" applyAlignment="1">
      <alignment horizontal="center" vertical="center"/>
    </xf>
    <xf numFmtId="3" fontId="5" fillId="17" borderId="1" xfId="0" applyNumberFormat="1" applyFont="1" applyFill="1" applyBorder="1" applyAlignment="1">
      <alignment horizontal="center" vertical="center"/>
    </xf>
    <xf numFmtId="3" fontId="4" fillId="24" borderId="1" xfId="0" applyNumberFormat="1" applyFont="1" applyFill="1" applyBorder="1" applyAlignment="1">
      <alignment horizontal="center"/>
    </xf>
    <xf numFmtId="3" fontId="9" fillId="25" borderId="1" xfId="0" applyNumberFormat="1" applyFont="1" applyFill="1" applyBorder="1" applyAlignment="1">
      <alignment horizontal="center" vertical="center"/>
    </xf>
    <xf numFmtId="3" fontId="4" fillId="29" borderId="1" xfId="5" applyNumberFormat="1" applyFont="1" applyFill="1" applyBorder="1" applyAlignment="1">
      <alignment horizontal="center" vertical="center" wrapText="1"/>
    </xf>
    <xf numFmtId="3" fontId="4" fillId="29" borderId="1" xfId="0" applyNumberFormat="1" applyFont="1" applyFill="1" applyBorder="1" applyAlignment="1">
      <alignment horizontal="center"/>
    </xf>
    <xf numFmtId="3" fontId="9" fillId="27" borderId="1" xfId="0" applyNumberFormat="1" applyFont="1" applyFill="1" applyBorder="1" applyAlignment="1">
      <alignment horizontal="center" vertical="center"/>
    </xf>
    <xf numFmtId="3" fontId="4" fillId="23" borderId="1" xfId="0" applyNumberFormat="1" applyFont="1" applyFill="1" applyBorder="1" applyAlignment="1">
      <alignment horizontal="center" wrapText="1"/>
    </xf>
    <xf numFmtId="3" fontId="5" fillId="23" borderId="1" xfId="0" applyNumberFormat="1" applyFont="1" applyFill="1" applyBorder="1" applyAlignment="1">
      <alignment horizontal="center" vertical="center"/>
    </xf>
    <xf numFmtId="3" fontId="4" fillId="28" borderId="1" xfId="0" applyNumberFormat="1" applyFont="1" applyFill="1" applyBorder="1" applyAlignment="1">
      <alignment horizontal="center" wrapText="1"/>
    </xf>
    <xf numFmtId="3" fontId="4" fillId="0" borderId="4" xfId="0" applyNumberFormat="1" applyFont="1" applyFill="1" applyBorder="1" applyAlignment="1">
      <alignment horizontal="center"/>
    </xf>
    <xf numFmtId="3" fontId="4" fillId="11" borderId="1" xfId="0" applyNumberFormat="1" applyFont="1" applyFill="1" applyBorder="1" applyAlignment="1">
      <alignment horizontal="center"/>
    </xf>
    <xf numFmtId="3" fontId="9" fillId="12" borderId="1" xfId="0" applyNumberFormat="1" applyFont="1" applyFill="1" applyBorder="1" applyAlignment="1">
      <alignment horizontal="center" vertical="center"/>
    </xf>
    <xf numFmtId="3" fontId="4" fillId="30" borderId="1" xfId="0" applyNumberFormat="1" applyFont="1" applyFill="1" applyBorder="1" applyAlignment="1">
      <alignment horizontal="center" wrapText="1"/>
    </xf>
    <xf numFmtId="3" fontId="4" fillId="24" borderId="1" xfId="0" applyNumberFormat="1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/>
    <xf numFmtId="3" fontId="4" fillId="11" borderId="1" xfId="5" applyNumberFormat="1" applyFont="1" applyFill="1" applyBorder="1" applyAlignment="1">
      <alignment horizontal="center" vertical="center" wrapText="1"/>
    </xf>
    <xf numFmtId="3" fontId="5" fillId="11" borderId="1" xfId="0" applyNumberFormat="1" applyFont="1" applyFill="1" applyBorder="1" applyAlignment="1">
      <alignment horizontal="center" vertical="center"/>
    </xf>
    <xf numFmtId="3" fontId="4" fillId="28" borderId="1" xfId="0" applyNumberFormat="1" applyFont="1" applyFill="1" applyBorder="1" applyAlignment="1">
      <alignment horizontal="center" vertical="center"/>
    </xf>
    <xf numFmtId="3" fontId="4" fillId="5" borderId="1" xfId="1" applyNumberFormat="1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 horizontal="left" vertical="center"/>
    </xf>
    <xf numFmtId="3" fontId="4" fillId="0" borderId="1" xfId="4" applyNumberFormat="1" applyFont="1" applyBorder="1" applyAlignment="1">
      <alignment horizontal="center" vertical="center"/>
    </xf>
    <xf numFmtId="3" fontId="4" fillId="17" borderId="1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>
      <alignment vertical="center"/>
    </xf>
    <xf numFmtId="3" fontId="4" fillId="13" borderId="1" xfId="0" applyNumberFormat="1" applyFont="1" applyFill="1" applyBorder="1" applyAlignment="1">
      <alignment horizontal="center" vertical="center"/>
    </xf>
    <xf numFmtId="3" fontId="5" fillId="18" borderId="1" xfId="0" applyNumberFormat="1" applyFont="1" applyFill="1" applyBorder="1" applyAlignment="1">
      <alignment horizontal="center"/>
    </xf>
    <xf numFmtId="3" fontId="5" fillId="28" borderId="1" xfId="0" applyNumberFormat="1" applyFont="1" applyFill="1" applyBorder="1" applyAlignment="1">
      <alignment horizontal="center" vertical="center"/>
    </xf>
    <xf numFmtId="3" fontId="5" fillId="24" borderId="1" xfId="0" applyNumberFormat="1" applyFont="1" applyFill="1" applyBorder="1" applyAlignment="1">
      <alignment horizontal="center" vertical="center"/>
    </xf>
    <xf numFmtId="3" fontId="4" fillId="6" borderId="1" xfId="0" applyNumberFormat="1" applyFont="1" applyFill="1" applyBorder="1" applyAlignment="1">
      <alignment horizontal="center" vertical="center"/>
    </xf>
    <xf numFmtId="3" fontId="4" fillId="23" borderId="1" xfId="0" applyNumberFormat="1" applyFont="1" applyFill="1" applyBorder="1" applyAlignment="1">
      <alignment horizontal="center" vertical="center"/>
    </xf>
    <xf numFmtId="3" fontId="9" fillId="34" borderId="6" xfId="0" applyNumberFormat="1" applyFont="1" applyFill="1" applyBorder="1" applyAlignment="1">
      <alignment horizontal="center" vertical="center"/>
    </xf>
    <xf numFmtId="3" fontId="9" fillId="33" borderId="6" xfId="0" applyNumberFormat="1" applyFont="1" applyFill="1" applyBorder="1" applyAlignment="1">
      <alignment horizontal="center" vertical="center"/>
    </xf>
    <xf numFmtId="3" fontId="9" fillId="32" borderId="6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/>
    <xf numFmtId="3" fontId="9" fillId="14" borderId="1" xfId="0" applyNumberFormat="1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center"/>
    </xf>
    <xf numFmtId="0" fontId="5" fillId="28" borderId="1" xfId="0" applyFont="1" applyFill="1" applyBorder="1" applyAlignment="1">
      <alignment horizontal="center" vertical="center"/>
    </xf>
    <xf numFmtId="0" fontId="4" fillId="29" borderId="2" xfId="1" applyFont="1" applyFill="1" applyBorder="1" applyAlignment="1">
      <alignment horizontal="center" vertical="center" wrapText="1"/>
    </xf>
    <xf numFmtId="0" fontId="5" fillId="29" borderId="2" xfId="0" applyFont="1" applyFill="1" applyBorder="1" applyAlignment="1">
      <alignment horizontal="center" vertical="center"/>
    </xf>
    <xf numFmtId="0" fontId="9" fillId="27" borderId="4" xfId="0" applyFont="1" applyFill="1" applyBorder="1" applyAlignment="1">
      <alignment horizontal="center" vertical="center" wrapText="1"/>
    </xf>
    <xf numFmtId="3" fontId="9" fillId="27" borderId="4" xfId="0" applyNumberFormat="1" applyFont="1" applyFill="1" applyBorder="1" applyAlignment="1">
      <alignment horizontal="center" vertical="center"/>
    </xf>
    <xf numFmtId="3" fontId="4" fillId="29" borderId="11" xfId="0" applyNumberFormat="1" applyFont="1" applyFill="1" applyBorder="1" applyAlignment="1">
      <alignment horizontal="center"/>
    </xf>
    <xf numFmtId="0" fontId="16" fillId="29" borderId="1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3" fontId="4" fillId="0" borderId="4" xfId="0" applyNumberFormat="1" applyFont="1" applyFill="1" applyBorder="1" applyAlignment="1">
      <alignment horizontal="center"/>
    </xf>
    <xf numFmtId="3" fontId="4" fillId="11" borderId="1" xfId="0" applyNumberFormat="1" applyFont="1" applyFill="1" applyBorder="1" applyAlignment="1">
      <alignment horizontal="center" vertical="center"/>
    </xf>
    <xf numFmtId="3" fontId="4" fillId="11" borderId="1" xfId="1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left" vertical="center"/>
    </xf>
    <xf numFmtId="3" fontId="3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/>
    <xf numFmtId="3" fontId="20" fillId="0" borderId="0" xfId="0" applyNumberFormat="1" applyFont="1" applyBorder="1" applyAlignment="1">
      <alignment vertical="center" wrapText="1"/>
    </xf>
    <xf numFmtId="0" fontId="4" fillId="6" borderId="2" xfId="1" applyFont="1" applyFill="1" applyBorder="1" applyAlignment="1">
      <alignment horizontal="center" vertical="center" wrapText="1"/>
    </xf>
    <xf numFmtId="3" fontId="5" fillId="6" borderId="2" xfId="0" applyNumberFormat="1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 wrapText="1"/>
    </xf>
    <xf numFmtId="3" fontId="4" fillId="7" borderId="11" xfId="0" applyNumberFormat="1" applyFont="1" applyFill="1" applyBorder="1" applyAlignment="1">
      <alignment horizontal="center"/>
    </xf>
    <xf numFmtId="0" fontId="9" fillId="15" borderId="4" xfId="0" applyFont="1" applyFill="1" applyBorder="1" applyAlignment="1">
      <alignment horizontal="center" vertical="center" wrapText="1"/>
    </xf>
    <xf numFmtId="3" fontId="9" fillId="15" borderId="4" xfId="0" applyNumberFormat="1" applyFont="1" applyFill="1" applyBorder="1" applyAlignment="1">
      <alignment horizontal="center" vertical="center"/>
    </xf>
    <xf numFmtId="0" fontId="5" fillId="23" borderId="1" xfId="0" applyFont="1" applyFill="1" applyBorder="1" applyAlignment="1">
      <alignment horizontal="center" vertical="center"/>
    </xf>
    <xf numFmtId="0" fontId="16" fillId="28" borderId="11" xfId="0" applyFont="1" applyFill="1" applyBorder="1" applyAlignment="1">
      <alignment horizontal="center" vertical="center" wrapText="1"/>
    </xf>
    <xf numFmtId="0" fontId="19" fillId="28" borderId="1" xfId="0" applyFont="1" applyFill="1" applyBorder="1" applyAlignment="1">
      <alignment horizontal="center" vertical="center" wrapText="1"/>
    </xf>
    <xf numFmtId="0" fontId="16" fillId="28" borderId="1" xfId="0" applyFont="1" applyFill="1" applyBorder="1" applyAlignment="1">
      <alignment horizontal="center" vertical="center" wrapText="1"/>
    </xf>
    <xf numFmtId="3" fontId="16" fillId="29" borderId="11" xfId="0" applyNumberFormat="1" applyFont="1" applyFill="1" applyBorder="1" applyAlignment="1">
      <alignment horizontal="center" vertical="center" wrapText="1"/>
    </xf>
    <xf numFmtId="0" fontId="5" fillId="29" borderId="1" xfId="0" applyFont="1" applyFill="1" applyBorder="1" applyAlignment="1">
      <alignment horizontal="center" vertical="center"/>
    </xf>
    <xf numFmtId="3" fontId="5" fillId="29" borderId="1" xfId="0" applyNumberFormat="1" applyFont="1" applyFill="1" applyBorder="1" applyAlignment="1">
      <alignment horizontal="center" vertical="center"/>
    </xf>
    <xf numFmtId="0" fontId="9" fillId="27" borderId="1" xfId="0" applyFont="1" applyFill="1" applyBorder="1" applyAlignment="1">
      <alignment horizontal="center" vertical="center"/>
    </xf>
    <xf numFmtId="3" fontId="9" fillId="27" borderId="1" xfId="0" applyNumberFormat="1" applyFont="1" applyFill="1" applyBorder="1" applyAlignment="1">
      <alignment horizontal="center" vertical="center" wrapText="1"/>
    </xf>
    <xf numFmtId="0" fontId="5" fillId="30" borderId="1" xfId="0" applyFont="1" applyFill="1" applyBorder="1" applyAlignment="1">
      <alignment horizontal="center" vertical="center"/>
    </xf>
    <xf numFmtId="0" fontId="4" fillId="14" borderId="1" xfId="0" applyFont="1" applyFill="1" applyBorder="1" applyAlignment="1">
      <alignment horizontal="center" vertical="center" wrapText="1"/>
    </xf>
    <xf numFmtId="3" fontId="4" fillId="14" borderId="1" xfId="0" applyNumberFormat="1" applyFont="1" applyFill="1" applyBorder="1" applyAlignment="1">
      <alignment horizontal="center" vertical="center"/>
    </xf>
    <xf numFmtId="0" fontId="16" fillId="35" borderId="11" xfId="0" applyFont="1" applyFill="1" applyBorder="1" applyAlignment="1">
      <alignment horizontal="center" vertical="center" wrapText="1"/>
    </xf>
    <xf numFmtId="0" fontId="5" fillId="35" borderId="1" xfId="0" applyFont="1" applyFill="1" applyBorder="1" applyAlignment="1">
      <alignment horizontal="center" vertical="center"/>
    </xf>
    <xf numFmtId="3" fontId="5" fillId="35" borderId="1" xfId="0" applyNumberFormat="1" applyFont="1" applyFill="1" applyBorder="1" applyAlignment="1">
      <alignment horizontal="center" vertical="center"/>
    </xf>
    <xf numFmtId="3" fontId="19" fillId="35" borderId="1" xfId="0" applyNumberFormat="1" applyFont="1" applyFill="1" applyBorder="1" applyAlignment="1">
      <alignment horizontal="center" vertical="center" wrapText="1"/>
    </xf>
    <xf numFmtId="3" fontId="5" fillId="6" borderId="1" xfId="0" applyNumberFormat="1" applyFont="1" applyFill="1" applyBorder="1" applyAlignment="1">
      <alignment horizontal="center" vertical="center" wrapText="1"/>
    </xf>
    <xf numFmtId="0" fontId="21" fillId="17" borderId="1" xfId="0" applyFont="1" applyFill="1" applyBorder="1" applyAlignment="1">
      <alignment horizontal="center" vertical="center"/>
    </xf>
    <xf numFmtId="0" fontId="4" fillId="17" borderId="1" xfId="0" applyFont="1" applyFill="1" applyBorder="1" applyAlignment="1">
      <alignment horizontal="center" vertical="center" wrapText="1"/>
    </xf>
    <xf numFmtId="3" fontId="4" fillId="17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5" fontId="0" fillId="0" borderId="0" xfId="5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36" borderId="1" xfId="0" applyFont="1" applyFill="1" applyBorder="1" applyAlignment="1">
      <alignment horizontal="center" vertical="center"/>
    </xf>
    <xf numFmtId="3" fontId="5" fillId="37" borderId="1" xfId="0" applyNumberFormat="1" applyFont="1" applyFill="1" applyBorder="1" applyAlignment="1">
      <alignment horizontal="center" vertical="center"/>
    </xf>
    <xf numFmtId="10" fontId="5" fillId="38" borderId="1" xfId="4" applyNumberFormat="1" applyFont="1" applyFill="1" applyBorder="1" applyAlignment="1">
      <alignment horizontal="center" vertical="center" wrapText="1"/>
    </xf>
    <xf numFmtId="3" fontId="5" fillId="37" borderId="1" xfId="0" applyNumberFormat="1" applyFont="1" applyFill="1" applyBorder="1" applyAlignment="1">
      <alignment horizontal="center" vertical="center" wrapText="1"/>
    </xf>
    <xf numFmtId="0" fontId="5" fillId="37" borderId="12" xfId="0" applyFont="1" applyFill="1" applyBorder="1" applyAlignment="1">
      <alignment horizontal="center" vertical="center" wrapText="1"/>
    </xf>
    <xf numFmtId="0" fontId="5" fillId="38" borderId="11" xfId="0" applyFont="1" applyFill="1" applyBorder="1" applyAlignment="1">
      <alignment horizontal="center" vertical="center" wrapText="1"/>
    </xf>
    <xf numFmtId="3" fontId="23" fillId="36" borderId="12" xfId="0" applyNumberFormat="1" applyFont="1" applyFill="1" applyBorder="1" applyAlignment="1">
      <alignment horizontal="center" vertical="center" wrapText="1"/>
    </xf>
    <xf numFmtId="3" fontId="5" fillId="23" borderId="1" xfId="0" applyNumberFormat="1" applyFont="1" applyFill="1" applyBorder="1" applyAlignment="1">
      <alignment horizontal="center" vertical="center" wrapText="1"/>
    </xf>
    <xf numFmtId="0" fontId="21" fillId="28" borderId="1" xfId="0" applyFont="1" applyFill="1" applyBorder="1" applyAlignment="1">
      <alignment horizontal="center" vertical="center"/>
    </xf>
    <xf numFmtId="0" fontId="4" fillId="28" borderId="1" xfId="0" applyFont="1" applyFill="1" applyBorder="1" applyAlignment="1">
      <alignment horizontal="center" vertical="center" wrapText="1"/>
    </xf>
    <xf numFmtId="3" fontId="4" fillId="28" borderId="1" xfId="0" applyNumberFormat="1" applyFont="1" applyFill="1" applyBorder="1" applyAlignment="1">
      <alignment horizontal="center" vertical="center" wrapText="1"/>
    </xf>
    <xf numFmtId="3" fontId="5" fillId="30" borderId="1" xfId="0" applyNumberFormat="1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center"/>
    </xf>
    <xf numFmtId="0" fontId="11" fillId="8" borderId="1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14" fillId="34" borderId="6" xfId="0" applyFont="1" applyFill="1" applyBorder="1" applyAlignment="1">
      <alignment horizontal="center" vertical="center" wrapText="1"/>
    </xf>
    <xf numFmtId="0" fontId="14" fillId="34" borderId="6" xfId="0" applyFont="1" applyFill="1" applyBorder="1" applyAlignment="1">
      <alignment horizontal="center" vertical="center"/>
    </xf>
    <xf numFmtId="0" fontId="7" fillId="22" borderId="2" xfId="0" applyFont="1" applyFill="1" applyBorder="1" applyAlignment="1">
      <alignment horizontal="center" vertical="center" wrapText="1"/>
    </xf>
    <xf numFmtId="0" fontId="7" fillId="22" borderId="3" xfId="0" applyFont="1" applyFill="1" applyBorder="1" applyAlignment="1">
      <alignment horizontal="center" vertical="center" wrapText="1"/>
    </xf>
    <xf numFmtId="0" fontId="7" fillId="22" borderId="4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/>
    </xf>
    <xf numFmtId="0" fontId="11" fillId="16" borderId="1" xfId="0" applyFont="1" applyFill="1" applyBorder="1" applyAlignment="1">
      <alignment horizontal="center"/>
    </xf>
    <xf numFmtId="0" fontId="7" fillId="9" borderId="2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0" fontId="7" fillId="9" borderId="4" xfId="0" applyFont="1" applyFill="1" applyBorder="1" applyAlignment="1">
      <alignment horizontal="center" vertical="center" wrapText="1"/>
    </xf>
    <xf numFmtId="0" fontId="7" fillId="16" borderId="2" xfId="0" applyFont="1" applyFill="1" applyBorder="1" applyAlignment="1">
      <alignment horizontal="center" vertical="center" wrapText="1"/>
    </xf>
    <xf numFmtId="0" fontId="7" fillId="16" borderId="3" xfId="0" applyFont="1" applyFill="1" applyBorder="1" applyAlignment="1">
      <alignment horizontal="center" vertical="center" wrapText="1"/>
    </xf>
    <xf numFmtId="0" fontId="7" fillId="16" borderId="4" xfId="0" applyFont="1" applyFill="1" applyBorder="1" applyAlignment="1">
      <alignment horizontal="center" vertical="center" wrapText="1"/>
    </xf>
    <xf numFmtId="0" fontId="11" fillId="22" borderId="1" xfId="0" applyFont="1" applyFill="1" applyBorder="1" applyAlignment="1">
      <alignment horizontal="center"/>
    </xf>
    <xf numFmtId="0" fontId="11" fillId="26" borderId="1" xfId="0" applyFont="1" applyFill="1" applyBorder="1" applyAlignment="1">
      <alignment horizontal="center"/>
    </xf>
    <xf numFmtId="0" fontId="11" fillId="10" borderId="1" xfId="0" applyFont="1" applyFill="1" applyBorder="1" applyAlignment="1">
      <alignment horizontal="center"/>
    </xf>
    <xf numFmtId="0" fontId="7" fillId="10" borderId="2" xfId="0" applyFont="1" applyFill="1" applyBorder="1" applyAlignment="1">
      <alignment horizontal="center" vertical="center" wrapText="1"/>
    </xf>
    <xf numFmtId="0" fontId="7" fillId="10" borderId="3" xfId="0" applyFont="1" applyFill="1" applyBorder="1" applyAlignment="1">
      <alignment horizontal="center" vertical="center" wrapText="1"/>
    </xf>
    <xf numFmtId="0" fontId="7" fillId="10" borderId="4" xfId="0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center" vertical="center"/>
    </xf>
    <xf numFmtId="10" fontId="4" fillId="0" borderId="2" xfId="4" applyNumberFormat="1" applyFont="1" applyFill="1" applyBorder="1" applyAlignment="1">
      <alignment horizontal="center" vertical="center"/>
    </xf>
    <xf numFmtId="10" fontId="4" fillId="0" borderId="4" xfId="4" applyNumberFormat="1" applyFont="1" applyFill="1" applyBorder="1" applyAlignment="1">
      <alignment horizontal="center" vertical="center"/>
    </xf>
    <xf numFmtId="0" fontId="14" fillId="32" borderId="6" xfId="0" applyFont="1" applyFill="1" applyBorder="1" applyAlignment="1">
      <alignment horizontal="center" vertical="center" wrapText="1"/>
    </xf>
    <xf numFmtId="0" fontId="14" fillId="32" borderId="6" xfId="0" applyFont="1" applyFill="1" applyBorder="1" applyAlignment="1">
      <alignment horizontal="center" vertical="center"/>
    </xf>
    <xf numFmtId="0" fontId="14" fillId="33" borderId="6" xfId="0" applyFont="1" applyFill="1" applyBorder="1" applyAlignment="1">
      <alignment horizontal="center" vertical="center" wrapText="1"/>
    </xf>
    <xf numFmtId="0" fontId="14" fillId="33" borderId="6" xfId="0" applyFont="1" applyFill="1" applyBorder="1" applyAlignment="1">
      <alignment horizontal="center" vertical="center"/>
    </xf>
    <xf numFmtId="0" fontId="11" fillId="9" borderId="2" xfId="0" applyFont="1" applyFill="1" applyBorder="1" applyAlignment="1">
      <alignment horizontal="center"/>
    </xf>
    <xf numFmtId="0" fontId="11" fillId="9" borderId="3" xfId="0" applyFont="1" applyFill="1" applyBorder="1" applyAlignment="1">
      <alignment horizontal="center"/>
    </xf>
    <xf numFmtId="0" fontId="11" fillId="9" borderId="4" xfId="0" applyFont="1" applyFill="1" applyBorder="1" applyAlignment="1">
      <alignment horizontal="center"/>
    </xf>
    <xf numFmtId="0" fontId="7" fillId="9" borderId="10" xfId="0" applyFont="1" applyFill="1" applyBorder="1" applyAlignment="1">
      <alignment horizontal="center" vertical="center" wrapText="1"/>
    </xf>
    <xf numFmtId="0" fontId="7" fillId="26" borderId="2" xfId="0" applyFont="1" applyFill="1" applyBorder="1" applyAlignment="1">
      <alignment horizontal="center" vertical="center" wrapText="1"/>
    </xf>
    <xf numFmtId="0" fontId="7" fillId="26" borderId="3" xfId="0" applyFont="1" applyFill="1" applyBorder="1" applyAlignment="1">
      <alignment horizontal="center" vertical="center" wrapText="1"/>
    </xf>
    <xf numFmtId="0" fontId="7" fillId="26" borderId="10" xfId="0" applyFont="1" applyFill="1" applyBorder="1" applyAlignment="1">
      <alignment horizontal="center" vertical="center" wrapText="1"/>
    </xf>
    <xf numFmtId="0" fontId="7" fillId="26" borderId="4" xfId="0" applyFont="1" applyFill="1" applyBorder="1" applyAlignment="1">
      <alignment horizontal="center" vertical="center" wrapText="1"/>
    </xf>
    <xf numFmtId="3" fontId="18" fillId="26" borderId="1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8" borderId="2" xfId="0" applyFont="1" applyFill="1" applyBorder="1" applyAlignment="1">
      <alignment horizontal="center"/>
    </xf>
    <xf numFmtId="0" fontId="11" fillId="8" borderId="3" xfId="0" applyFont="1" applyFill="1" applyBorder="1" applyAlignment="1">
      <alignment horizontal="center"/>
    </xf>
    <xf numFmtId="0" fontId="11" fillId="8" borderId="4" xfId="0" applyFont="1" applyFill="1" applyBorder="1" applyAlignment="1">
      <alignment horizontal="center"/>
    </xf>
    <xf numFmtId="0" fontId="11" fillId="16" borderId="2" xfId="0" applyFont="1" applyFill="1" applyBorder="1" applyAlignment="1">
      <alignment horizontal="center"/>
    </xf>
    <xf numFmtId="0" fontId="11" fillId="16" borderId="3" xfId="0" applyFont="1" applyFill="1" applyBorder="1" applyAlignment="1">
      <alignment horizontal="center"/>
    </xf>
    <xf numFmtId="0" fontId="11" fillId="16" borderId="4" xfId="0" applyFont="1" applyFill="1" applyBorder="1" applyAlignment="1">
      <alignment horizontal="center"/>
    </xf>
    <xf numFmtId="0" fontId="11" fillId="22" borderId="2" xfId="0" applyFont="1" applyFill="1" applyBorder="1" applyAlignment="1">
      <alignment horizontal="center"/>
    </xf>
    <xf numFmtId="0" fontId="11" fillId="22" borderId="3" xfId="0" applyFont="1" applyFill="1" applyBorder="1" applyAlignment="1">
      <alignment horizontal="center"/>
    </xf>
    <xf numFmtId="0" fontId="11" fillId="22" borderId="4" xfId="0" applyFont="1" applyFill="1" applyBorder="1" applyAlignment="1">
      <alignment horizontal="center"/>
    </xf>
    <xf numFmtId="14" fontId="13" fillId="31" borderId="7" xfId="0" applyNumberFormat="1" applyFont="1" applyFill="1" applyBorder="1" applyAlignment="1">
      <alignment horizontal="center" vertical="center"/>
    </xf>
    <xf numFmtId="14" fontId="13" fillId="31" borderId="8" xfId="0" applyNumberFormat="1" applyFont="1" applyFill="1" applyBorder="1" applyAlignment="1">
      <alignment horizontal="center" vertical="center"/>
    </xf>
    <xf numFmtId="14" fontId="13" fillId="31" borderId="9" xfId="0" applyNumberFormat="1" applyFont="1" applyFill="1" applyBorder="1" applyAlignment="1">
      <alignment horizontal="center" vertical="center"/>
    </xf>
    <xf numFmtId="0" fontId="11" fillId="26" borderId="2" xfId="0" applyFont="1" applyFill="1" applyBorder="1" applyAlignment="1">
      <alignment horizontal="center"/>
    </xf>
    <xf numFmtId="0" fontId="11" fillId="26" borderId="3" xfId="0" applyFont="1" applyFill="1" applyBorder="1" applyAlignment="1">
      <alignment horizontal="center"/>
    </xf>
    <xf numFmtId="0" fontId="11" fillId="26" borderId="4" xfId="0" applyFont="1" applyFill="1" applyBorder="1" applyAlignment="1">
      <alignment horizontal="center"/>
    </xf>
    <xf numFmtId="0" fontId="17" fillId="26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 wrapText="1"/>
    </xf>
    <xf numFmtId="0" fontId="4" fillId="22" borderId="2" xfId="0" applyFont="1" applyFill="1" applyBorder="1" applyAlignment="1">
      <alignment horizontal="center" vertical="center" wrapText="1"/>
    </xf>
    <xf numFmtId="0" fontId="4" fillId="22" borderId="3" xfId="0" applyFont="1" applyFill="1" applyBorder="1" applyAlignment="1">
      <alignment horizontal="center" vertical="center" wrapText="1"/>
    </xf>
    <xf numFmtId="0" fontId="4" fillId="22" borderId="4" xfId="0" applyFont="1" applyFill="1" applyBorder="1" applyAlignment="1">
      <alignment horizontal="center" vertical="center" wrapText="1"/>
    </xf>
    <xf numFmtId="0" fontId="7" fillId="16" borderId="1" xfId="0" applyFont="1" applyFill="1" applyBorder="1" applyAlignment="1">
      <alignment horizontal="center" vertical="center" wrapText="1"/>
    </xf>
    <xf numFmtId="0" fontId="7" fillId="16" borderId="1" xfId="0" applyFont="1" applyFill="1" applyBorder="1" applyAlignment="1">
      <alignment horizontal="center" vertical="center"/>
    </xf>
    <xf numFmtId="0" fontId="4" fillId="16" borderId="1" xfId="0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/>
    </xf>
    <xf numFmtId="0" fontId="4" fillId="20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10" fontId="4" fillId="0" borderId="2" xfId="4" applyNumberFormat="1" applyFont="1" applyBorder="1" applyAlignment="1">
      <alignment horizontal="center" vertical="center"/>
    </xf>
    <xf numFmtId="10" fontId="4" fillId="0" borderId="4" xfId="4" applyNumberFormat="1" applyFont="1" applyBorder="1" applyAlignment="1">
      <alignment horizontal="center" vertical="center"/>
    </xf>
  </cellXfs>
  <cellStyles count="6">
    <cellStyle name="Normal" xfId="0" builtinId="0"/>
    <cellStyle name="Normal 7" xfId="1"/>
    <cellStyle name="Porcentagem" xfId="4" builtinId="5"/>
    <cellStyle name="Vírgula" xfId="5" builtinId="3"/>
    <cellStyle name="Vírgula 3" xfId="3"/>
    <cellStyle name="Vírgula 5" xfId="2"/>
  </cellStyles>
  <dxfs count="14">
    <dxf>
      <fill>
        <patternFill>
          <bgColor rgb="FFFF0000"/>
        </patternFill>
      </fill>
    </dxf>
    <dxf>
      <font>
        <b/>
        <i val="0"/>
        <color rgb="FFC00000"/>
      </font>
      <fill>
        <patternFill patternType="gray0625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A88"/>
  <sheetViews>
    <sheetView tabSelected="1" workbookViewId="0">
      <pane xSplit="1" topLeftCell="AV1" activePane="topRight" state="frozen"/>
      <selection pane="topRight" sqref="A1:A3"/>
    </sheetView>
  </sheetViews>
  <sheetFormatPr defaultColWidth="24.7109375" defaultRowHeight="15" x14ac:dyDescent="0.25"/>
  <cols>
    <col min="1" max="1" width="21.85546875" style="1" customWidth="1"/>
    <col min="2" max="2" width="4.5703125" style="15" hidden="1" customWidth="1"/>
    <col min="3" max="3" width="23.7109375" style="115" hidden="1" customWidth="1"/>
    <col min="4" max="4" width="23.7109375" style="1" hidden="1" customWidth="1"/>
    <col min="5" max="5" width="23.7109375" style="51" hidden="1" customWidth="1"/>
    <col min="6" max="6" width="4.5703125" style="1" hidden="1" customWidth="1"/>
    <col min="7" max="7" width="23.7109375" style="34" hidden="1" customWidth="1"/>
    <col min="8" max="9" width="23.7109375" style="1" hidden="1" customWidth="1"/>
    <col min="10" max="10" width="23.7109375" style="56" hidden="1" customWidth="1"/>
    <col min="11" max="11" width="4.5703125" style="1" hidden="1" customWidth="1"/>
    <col min="12" max="13" width="23.7109375" style="1" hidden="1" customWidth="1"/>
    <col min="14" max="14" width="23.7109375" style="56" hidden="1" customWidth="1"/>
    <col min="15" max="15" width="4.5703125" style="1" hidden="1" customWidth="1"/>
    <col min="16" max="16" width="23.7109375" style="34" hidden="1" customWidth="1"/>
    <col min="17" max="17" width="23.7109375" style="1" hidden="1" customWidth="1"/>
    <col min="18" max="18" width="23.7109375" style="56" hidden="1" customWidth="1"/>
    <col min="19" max="19" width="4.5703125" style="1" hidden="1" customWidth="1"/>
    <col min="20" max="20" width="23.7109375" style="42" hidden="1" customWidth="1"/>
    <col min="21" max="21" width="23.7109375" style="1" hidden="1" customWidth="1"/>
    <col min="22" max="22" width="23.7109375" style="56" hidden="1" customWidth="1"/>
    <col min="23" max="23" width="4.5703125" style="1" hidden="1" customWidth="1"/>
    <col min="24" max="24" width="23.7109375" style="47" hidden="1" customWidth="1"/>
    <col min="25" max="26" width="23.7109375" style="14" hidden="1" customWidth="1"/>
    <col min="27" max="27" width="4.5703125" style="1" hidden="1" customWidth="1"/>
    <col min="28" max="28" width="23.7109375" style="47" hidden="1" customWidth="1"/>
    <col min="29" max="30" width="23.7109375" style="14" hidden="1" customWidth="1"/>
    <col min="31" max="31" width="4.5703125" style="1" hidden="1" customWidth="1"/>
    <col min="32" max="32" width="23.7109375" style="47" hidden="1" customWidth="1"/>
    <col min="33" max="34" width="23.7109375" style="14" hidden="1" customWidth="1"/>
    <col min="35" max="35" width="4.5703125" style="1" hidden="1" customWidth="1"/>
    <col min="36" max="36" width="23.7109375" style="47" hidden="1" customWidth="1"/>
    <col min="37" max="38" width="23.7109375" style="14" hidden="1" customWidth="1"/>
    <col min="39" max="39" width="4.5703125" style="1" hidden="1" customWidth="1"/>
    <col min="40" max="40" width="23.7109375" style="47" hidden="1" customWidth="1"/>
    <col min="41" max="42" width="23.7109375" style="14" hidden="1" customWidth="1"/>
    <col min="43" max="43" width="4.5703125" style="1" hidden="1" customWidth="1"/>
    <col min="44" max="44" width="23.7109375" style="47" hidden="1" customWidth="1"/>
    <col min="45" max="47" width="23.7109375" style="14" hidden="1" customWidth="1"/>
    <col min="48" max="48" width="4.5703125" style="1" customWidth="1"/>
    <col min="49" max="52" width="23.7109375" style="47" customWidth="1"/>
    <col min="53" max="54" width="23.7109375" style="14" customWidth="1"/>
    <col min="55" max="55" width="4.5703125" style="1" hidden="1" customWidth="1"/>
    <col min="56" max="56" width="23.7109375" style="47" hidden="1" customWidth="1"/>
    <col min="57" max="59" width="23.7109375" style="14" hidden="1" customWidth="1"/>
    <col min="60" max="60" width="4.5703125" style="1" hidden="1" customWidth="1"/>
    <col min="61" max="61" width="23.7109375" style="47" hidden="1" customWidth="1"/>
    <col min="62" max="63" width="23.7109375" style="14" hidden="1" customWidth="1"/>
    <col min="64" max="64" width="4.5703125" style="1" hidden="1" customWidth="1"/>
    <col min="65" max="65" width="23.7109375" style="47" hidden="1" customWidth="1"/>
    <col min="66" max="67" width="23.7109375" style="14" hidden="1" customWidth="1"/>
    <col min="68" max="68" width="4.5703125" style="1" hidden="1" customWidth="1"/>
    <col min="69" max="69" width="23.7109375" style="47" hidden="1" customWidth="1"/>
    <col min="70" max="71" width="23.7109375" style="14" hidden="1" customWidth="1"/>
    <col min="72" max="72" width="4.5703125" style="1" hidden="1" customWidth="1"/>
    <col min="73" max="73" width="23.7109375" style="47" hidden="1" customWidth="1"/>
    <col min="74" max="75" width="23.7109375" style="14" hidden="1" customWidth="1"/>
    <col min="76" max="76" width="4.5703125" style="1" hidden="1" customWidth="1"/>
    <col min="77" max="77" width="23.7109375" style="47" hidden="1" customWidth="1"/>
    <col min="78" max="79" width="23.7109375" style="14" hidden="1" customWidth="1"/>
    <col min="80" max="80" width="23.7109375" style="133" hidden="1" customWidth="1"/>
    <col min="81" max="81" width="4.5703125" style="1" hidden="1" customWidth="1"/>
    <col min="82" max="82" width="23.7109375" style="47" hidden="1" customWidth="1"/>
    <col min="83" max="83" width="23.7109375" style="170" hidden="1" customWidth="1"/>
    <col min="84" max="85" width="23.7109375" style="14" hidden="1" customWidth="1"/>
    <col min="86" max="86" width="4.5703125" style="1" hidden="1" customWidth="1"/>
    <col min="87" max="87" width="23.7109375" style="47" hidden="1" customWidth="1"/>
    <col min="88" max="90" width="23.7109375" style="14" hidden="1" customWidth="1"/>
    <col min="91" max="91" width="4.5703125" style="1" hidden="1" customWidth="1"/>
    <col min="92" max="92" width="23.7109375" style="47" hidden="1" customWidth="1"/>
    <col min="93" max="94" width="23.7109375" style="14" hidden="1" customWidth="1"/>
    <col min="95" max="95" width="4.5703125" style="1" hidden="1" customWidth="1"/>
    <col min="96" max="96" width="23.7109375" style="47" hidden="1" customWidth="1"/>
    <col min="97" max="98" width="23.7109375" style="14" hidden="1" customWidth="1"/>
    <col min="99" max="99" width="4.5703125" style="1" hidden="1" customWidth="1"/>
    <col min="100" max="100" width="23.7109375" style="47" hidden="1" customWidth="1"/>
    <col min="101" max="102" width="23.7109375" style="14" hidden="1" customWidth="1"/>
    <col min="103" max="103" width="4.5703125" style="1" hidden="1" customWidth="1"/>
    <col min="104" max="105" width="23.7109375" style="1" hidden="1" customWidth="1"/>
    <col min="106" max="107" width="23.7109375" style="115" hidden="1" customWidth="1"/>
    <col min="108" max="109" width="23.7109375" style="162" hidden="1" customWidth="1"/>
    <col min="110" max="110" width="4.5703125" style="1" hidden="1" customWidth="1"/>
    <col min="111" max="111" width="23.7109375" style="47" hidden="1" customWidth="1"/>
    <col min="112" max="113" width="23.7109375" style="14" hidden="1" customWidth="1"/>
    <col min="114" max="114" width="4.5703125" style="1" hidden="1" customWidth="1"/>
    <col min="115" max="115" width="23.7109375" style="47" hidden="1" customWidth="1"/>
    <col min="116" max="117" width="23.7109375" style="14" hidden="1" customWidth="1"/>
    <col min="118" max="118" width="4.5703125" style="1" hidden="1" customWidth="1"/>
    <col min="119" max="119" width="23.7109375" style="47" hidden="1" customWidth="1"/>
    <col min="120" max="121" width="23.7109375" style="14" hidden="1" customWidth="1"/>
    <col min="122" max="122" width="4.5703125" style="1" hidden="1" customWidth="1"/>
    <col min="123" max="123" width="23.7109375" style="47" hidden="1" customWidth="1"/>
    <col min="124" max="125" width="23.7109375" style="14" hidden="1" customWidth="1"/>
    <col min="126" max="126" width="4.5703125" style="1" hidden="1" customWidth="1"/>
    <col min="127" max="127" width="23.7109375" style="47" hidden="1" customWidth="1"/>
    <col min="128" max="129" width="23.7109375" style="14" hidden="1" customWidth="1"/>
    <col min="130" max="130" width="4.5703125" style="1" hidden="1" customWidth="1"/>
    <col min="131" max="131" width="23.7109375" style="47" hidden="1" customWidth="1"/>
    <col min="132" max="133" width="23.7109375" style="14" hidden="1" customWidth="1"/>
    <col min="134" max="134" width="4.5703125" style="1" customWidth="1"/>
    <col min="135" max="135" width="23.7109375" style="47" customWidth="1"/>
    <col min="136" max="137" width="23.7109375" style="14" customWidth="1"/>
    <col min="138" max="138" width="4.5703125" style="1" customWidth="1"/>
    <col min="139" max="139" width="23.7109375" style="47" customWidth="1"/>
    <col min="140" max="141" width="23.7109375" style="14" customWidth="1"/>
    <col min="142" max="142" width="4.5703125" style="1" hidden="1" customWidth="1"/>
    <col min="143" max="145" width="24.7109375" style="4" hidden="1" customWidth="1"/>
    <col min="146" max="146" width="4.5703125" style="1" hidden="1" customWidth="1"/>
    <col min="147" max="147" width="23.7109375" style="47" hidden="1" customWidth="1"/>
    <col min="148" max="149" width="23.7109375" style="14" hidden="1" customWidth="1"/>
    <col min="150" max="150" width="4.5703125" style="1" hidden="1" customWidth="1"/>
    <col min="151" max="151" width="23.7109375" style="47" hidden="1" customWidth="1"/>
    <col min="152" max="153" width="23.7109375" style="14" hidden="1" customWidth="1"/>
    <col min="154" max="154" width="4.5703125" style="1" hidden="1" customWidth="1"/>
    <col min="155" max="155" width="23.7109375" style="47" hidden="1" customWidth="1"/>
    <col min="156" max="157" width="23.7109375" style="14" hidden="1" customWidth="1"/>
    <col min="158" max="16384" width="24.7109375" style="1"/>
  </cols>
  <sheetData>
    <row r="1" spans="1:157" ht="18.75" x14ac:dyDescent="0.3">
      <c r="A1" s="304" t="s">
        <v>36</v>
      </c>
      <c r="C1" s="253" t="s">
        <v>91</v>
      </c>
      <c r="D1" s="253"/>
      <c r="E1" s="253"/>
      <c r="G1" s="234" t="s">
        <v>92</v>
      </c>
      <c r="H1" s="234"/>
      <c r="I1" s="234"/>
      <c r="J1" s="234"/>
      <c r="L1" s="243" t="s">
        <v>93</v>
      </c>
      <c r="M1" s="243"/>
      <c r="N1" s="243"/>
      <c r="P1" s="244" t="s">
        <v>94</v>
      </c>
      <c r="Q1" s="244"/>
      <c r="R1" s="244"/>
      <c r="T1" s="251" t="s">
        <v>95</v>
      </c>
      <c r="U1" s="251"/>
      <c r="V1" s="251"/>
      <c r="X1" s="252" t="s">
        <v>96</v>
      </c>
      <c r="Y1" s="252"/>
      <c r="Z1" s="252"/>
      <c r="AB1" s="253" t="s">
        <v>128</v>
      </c>
      <c r="AC1" s="253"/>
      <c r="AD1" s="253"/>
      <c r="AF1" s="280" t="s">
        <v>97</v>
      </c>
      <c r="AG1" s="281"/>
      <c r="AH1" s="282"/>
      <c r="AJ1" s="265" t="s">
        <v>98</v>
      </c>
      <c r="AK1" s="266"/>
      <c r="AL1" s="267"/>
      <c r="AN1" s="283" t="s">
        <v>99</v>
      </c>
      <c r="AO1" s="284"/>
      <c r="AP1" s="285"/>
      <c r="AR1" s="286" t="s">
        <v>100</v>
      </c>
      <c r="AS1" s="287"/>
      <c r="AT1" s="287"/>
      <c r="AU1" s="288"/>
      <c r="AW1" s="252" t="s">
        <v>63</v>
      </c>
      <c r="AX1" s="252"/>
      <c r="AY1" s="252"/>
      <c r="AZ1" s="252"/>
      <c r="BA1" s="252"/>
      <c r="BB1" s="252"/>
      <c r="BD1" s="253" t="s">
        <v>106</v>
      </c>
      <c r="BE1" s="253"/>
      <c r="BF1" s="253"/>
      <c r="BG1" s="253"/>
      <c r="BI1" s="234" t="s">
        <v>129</v>
      </c>
      <c r="BJ1" s="234"/>
      <c r="BK1" s="234"/>
      <c r="BM1" s="243" t="s">
        <v>112</v>
      </c>
      <c r="BN1" s="243"/>
      <c r="BO1" s="243"/>
      <c r="BQ1" s="244" t="s">
        <v>113</v>
      </c>
      <c r="BR1" s="244"/>
      <c r="BS1" s="244"/>
      <c r="BU1" s="251" t="s">
        <v>130</v>
      </c>
      <c r="BV1" s="251"/>
      <c r="BW1" s="251"/>
      <c r="BY1" s="292" t="s">
        <v>131</v>
      </c>
      <c r="BZ1" s="293"/>
      <c r="CA1" s="293"/>
      <c r="CB1" s="294"/>
      <c r="CD1" s="253" t="s">
        <v>139</v>
      </c>
      <c r="CE1" s="253"/>
      <c r="CF1" s="253"/>
      <c r="CG1" s="253"/>
      <c r="CI1" s="234" t="s">
        <v>110</v>
      </c>
      <c r="CJ1" s="234"/>
      <c r="CK1" s="234"/>
      <c r="CL1" s="234"/>
      <c r="CN1" s="265" t="s">
        <v>132</v>
      </c>
      <c r="CO1" s="266"/>
      <c r="CP1" s="267"/>
      <c r="CR1" s="244" t="s">
        <v>114</v>
      </c>
      <c r="CS1" s="244"/>
      <c r="CT1" s="244"/>
      <c r="CV1" s="251" t="s">
        <v>118</v>
      </c>
      <c r="CW1" s="251"/>
      <c r="CX1" s="251"/>
      <c r="CZ1" s="295" t="s">
        <v>133</v>
      </c>
      <c r="DA1" s="295"/>
      <c r="DB1" s="295"/>
      <c r="DC1" s="295"/>
      <c r="DD1" s="295"/>
      <c r="DE1" s="295"/>
      <c r="DG1" s="253" t="s">
        <v>135</v>
      </c>
      <c r="DH1" s="253"/>
      <c r="DI1" s="253"/>
      <c r="DK1" s="234" t="s">
        <v>151</v>
      </c>
      <c r="DL1" s="234"/>
      <c r="DM1" s="234"/>
      <c r="DO1" s="243" t="s">
        <v>155</v>
      </c>
      <c r="DP1" s="243"/>
      <c r="DQ1" s="243"/>
      <c r="DS1" s="244" t="s">
        <v>156</v>
      </c>
      <c r="DT1" s="244"/>
      <c r="DU1" s="244"/>
      <c r="DW1" s="251" t="s">
        <v>168</v>
      </c>
      <c r="DX1" s="251"/>
      <c r="DY1" s="251"/>
      <c r="EA1" s="252" t="s">
        <v>169</v>
      </c>
      <c r="EB1" s="252"/>
      <c r="EC1" s="252"/>
      <c r="EE1" s="253" t="s">
        <v>174</v>
      </c>
      <c r="EF1" s="253"/>
      <c r="EG1" s="253"/>
      <c r="EI1" s="234" t="s">
        <v>175</v>
      </c>
      <c r="EJ1" s="234"/>
      <c r="EK1" s="234"/>
      <c r="EM1" s="289">
        <v>44354</v>
      </c>
      <c r="EN1" s="290"/>
      <c r="EO1" s="291"/>
      <c r="EQ1" s="277" t="s">
        <v>51</v>
      </c>
      <c r="ER1" s="278"/>
      <c r="ES1" s="279"/>
      <c r="EU1" s="225" t="s">
        <v>51</v>
      </c>
      <c r="EV1" s="225"/>
      <c r="EW1" s="225"/>
      <c r="EY1" s="225" t="s">
        <v>51</v>
      </c>
      <c r="EZ1" s="225"/>
      <c r="FA1" s="225"/>
    </row>
    <row r="2" spans="1:157" s="36" customFormat="1" ht="78.75" customHeight="1" x14ac:dyDescent="0.25">
      <c r="A2" s="304"/>
      <c r="B2" s="35"/>
      <c r="C2" s="306" t="s">
        <v>57</v>
      </c>
      <c r="D2" s="307"/>
      <c r="E2" s="307"/>
      <c r="G2" s="308" t="s">
        <v>87</v>
      </c>
      <c r="H2" s="309"/>
      <c r="I2" s="309"/>
      <c r="J2" s="309"/>
      <c r="L2" s="310" t="s">
        <v>67</v>
      </c>
      <c r="M2" s="311"/>
      <c r="N2" s="311"/>
      <c r="P2" s="301" t="s">
        <v>58</v>
      </c>
      <c r="Q2" s="302"/>
      <c r="R2" s="302"/>
      <c r="T2" s="240" t="s">
        <v>68</v>
      </c>
      <c r="U2" s="241"/>
      <c r="V2" s="242"/>
      <c r="X2" s="269" t="s">
        <v>69</v>
      </c>
      <c r="Y2" s="270"/>
      <c r="Z2" s="272"/>
      <c r="AB2" s="254" t="s">
        <v>70</v>
      </c>
      <c r="AC2" s="255"/>
      <c r="AD2" s="256"/>
      <c r="AF2" s="235" t="s">
        <v>71</v>
      </c>
      <c r="AG2" s="236"/>
      <c r="AH2" s="237"/>
      <c r="AJ2" s="245" t="s">
        <v>72</v>
      </c>
      <c r="AK2" s="246"/>
      <c r="AL2" s="247"/>
      <c r="AN2" s="248" t="s">
        <v>73</v>
      </c>
      <c r="AO2" s="249"/>
      <c r="AP2" s="250"/>
      <c r="AR2" s="240" t="s">
        <v>74</v>
      </c>
      <c r="AS2" s="241"/>
      <c r="AT2" s="241"/>
      <c r="AU2" s="242"/>
      <c r="AW2" s="269" t="s">
        <v>75</v>
      </c>
      <c r="AX2" s="270"/>
      <c r="AY2" s="270"/>
      <c r="AZ2" s="270"/>
      <c r="BA2" s="270"/>
      <c r="BB2" s="272"/>
      <c r="BD2" s="254" t="s">
        <v>76</v>
      </c>
      <c r="BE2" s="255"/>
      <c r="BF2" s="255"/>
      <c r="BG2" s="256"/>
      <c r="BI2" s="235" t="s">
        <v>77</v>
      </c>
      <c r="BJ2" s="236"/>
      <c r="BK2" s="237"/>
      <c r="BM2" s="245" t="s">
        <v>78</v>
      </c>
      <c r="BN2" s="246"/>
      <c r="BO2" s="247"/>
      <c r="BQ2" s="248" t="s">
        <v>83</v>
      </c>
      <c r="BR2" s="249"/>
      <c r="BS2" s="250"/>
      <c r="BU2" s="240" t="s">
        <v>84</v>
      </c>
      <c r="BV2" s="241"/>
      <c r="BW2" s="242"/>
      <c r="BY2" s="269" t="s">
        <v>108</v>
      </c>
      <c r="BZ2" s="270"/>
      <c r="CA2" s="271"/>
      <c r="CB2" s="272"/>
      <c r="CD2" s="254" t="s">
        <v>107</v>
      </c>
      <c r="CE2" s="255"/>
      <c r="CF2" s="255"/>
      <c r="CG2" s="256"/>
      <c r="CI2" s="235" t="s">
        <v>111</v>
      </c>
      <c r="CJ2" s="236"/>
      <c r="CK2" s="236"/>
      <c r="CL2" s="237"/>
      <c r="CN2" s="245" t="s">
        <v>116</v>
      </c>
      <c r="CO2" s="268"/>
      <c r="CP2" s="247"/>
      <c r="CR2" s="248" t="s">
        <v>117</v>
      </c>
      <c r="CS2" s="249"/>
      <c r="CT2" s="250"/>
      <c r="CV2" s="240" t="s">
        <v>119</v>
      </c>
      <c r="CW2" s="241"/>
      <c r="CX2" s="242"/>
      <c r="CZ2" s="273" t="s">
        <v>148</v>
      </c>
      <c r="DA2" s="273"/>
      <c r="DB2" s="273"/>
      <c r="DC2" s="273"/>
      <c r="DD2" s="273"/>
      <c r="DE2" s="273"/>
      <c r="DG2" s="254" t="s">
        <v>137</v>
      </c>
      <c r="DH2" s="255"/>
      <c r="DI2" s="256"/>
      <c r="DK2" s="235" t="s">
        <v>152</v>
      </c>
      <c r="DL2" s="236"/>
      <c r="DM2" s="237"/>
      <c r="DO2" s="245" t="s">
        <v>157</v>
      </c>
      <c r="DP2" s="246"/>
      <c r="DQ2" s="247"/>
      <c r="DS2" s="248" t="s">
        <v>172</v>
      </c>
      <c r="DT2" s="249"/>
      <c r="DU2" s="250"/>
      <c r="DW2" s="240" t="s">
        <v>170</v>
      </c>
      <c r="DX2" s="241"/>
      <c r="DY2" s="242"/>
      <c r="EA2" s="269" t="s">
        <v>171</v>
      </c>
      <c r="EB2" s="270"/>
      <c r="EC2" s="272"/>
      <c r="EE2" s="254" t="s">
        <v>176</v>
      </c>
      <c r="EF2" s="255"/>
      <c r="EG2" s="256"/>
      <c r="EI2" s="235" t="s">
        <v>177</v>
      </c>
      <c r="EJ2" s="236"/>
      <c r="EK2" s="237"/>
      <c r="EM2" s="238" t="s">
        <v>101</v>
      </c>
      <c r="EN2" s="263" t="s">
        <v>102</v>
      </c>
      <c r="EO2" s="261" t="s">
        <v>103</v>
      </c>
      <c r="EQ2" s="226" t="s">
        <v>59</v>
      </c>
      <c r="ER2" s="227"/>
      <c r="ES2" s="228"/>
      <c r="EU2" s="226" t="s">
        <v>60</v>
      </c>
      <c r="EV2" s="227"/>
      <c r="EW2" s="228"/>
      <c r="EY2" s="226" t="s">
        <v>154</v>
      </c>
      <c r="EZ2" s="227"/>
      <c r="FA2" s="228"/>
    </row>
    <row r="3" spans="1:157" ht="135" x14ac:dyDescent="0.25">
      <c r="A3" s="305"/>
      <c r="C3" s="137" t="s">
        <v>37</v>
      </c>
      <c r="D3" s="16" t="s">
        <v>47</v>
      </c>
      <c r="E3" s="50" t="s">
        <v>43</v>
      </c>
      <c r="G3" s="17" t="s">
        <v>88</v>
      </c>
      <c r="H3" s="18" t="s">
        <v>89</v>
      </c>
      <c r="I3" s="18" t="s">
        <v>86</v>
      </c>
      <c r="J3" s="53" t="s">
        <v>43</v>
      </c>
      <c r="L3" s="19" t="s">
        <v>42</v>
      </c>
      <c r="M3" s="20" t="s">
        <v>48</v>
      </c>
      <c r="N3" s="57" t="s">
        <v>43</v>
      </c>
      <c r="P3" s="21" t="s">
        <v>42</v>
      </c>
      <c r="Q3" s="22" t="s">
        <v>48</v>
      </c>
      <c r="R3" s="59" t="s">
        <v>43</v>
      </c>
      <c r="T3" s="23" t="s">
        <v>46</v>
      </c>
      <c r="U3" s="24" t="s">
        <v>52</v>
      </c>
      <c r="V3" s="61" t="s">
        <v>43</v>
      </c>
      <c r="X3" s="48" t="s">
        <v>50</v>
      </c>
      <c r="Y3" s="49" t="s">
        <v>56</v>
      </c>
      <c r="Z3" s="63" t="s">
        <v>43</v>
      </c>
      <c r="AB3" s="69" t="s">
        <v>50</v>
      </c>
      <c r="AC3" s="16" t="s">
        <v>126</v>
      </c>
      <c r="AD3" s="50" t="s">
        <v>43</v>
      </c>
      <c r="AF3" s="17" t="s">
        <v>55</v>
      </c>
      <c r="AG3" s="18" t="s">
        <v>62</v>
      </c>
      <c r="AH3" s="53" t="s">
        <v>43</v>
      </c>
      <c r="AJ3" s="19" t="s">
        <v>54</v>
      </c>
      <c r="AK3" s="20" t="s">
        <v>65</v>
      </c>
      <c r="AL3" s="57" t="s">
        <v>43</v>
      </c>
      <c r="AN3" s="21" t="s">
        <v>61</v>
      </c>
      <c r="AO3" s="22" t="s">
        <v>80</v>
      </c>
      <c r="AP3" s="59" t="s">
        <v>43</v>
      </c>
      <c r="AR3" s="23" t="s">
        <v>64</v>
      </c>
      <c r="AS3" s="24" t="s">
        <v>81</v>
      </c>
      <c r="AT3" s="24" t="s">
        <v>85</v>
      </c>
      <c r="AU3" s="61" t="s">
        <v>43</v>
      </c>
      <c r="AW3" s="48" t="s">
        <v>79</v>
      </c>
      <c r="AX3" s="48" t="s">
        <v>109</v>
      </c>
      <c r="AY3" s="48" t="s">
        <v>141</v>
      </c>
      <c r="AZ3" s="48" t="s">
        <v>179</v>
      </c>
      <c r="BA3" s="49" t="s">
        <v>53</v>
      </c>
      <c r="BB3" s="63" t="s">
        <v>43</v>
      </c>
      <c r="BD3" s="69" t="s">
        <v>66</v>
      </c>
      <c r="BE3" s="16" t="s">
        <v>90</v>
      </c>
      <c r="BF3" s="16" t="s">
        <v>105</v>
      </c>
      <c r="BG3" s="50" t="s">
        <v>43</v>
      </c>
      <c r="BI3" s="17" t="s">
        <v>66</v>
      </c>
      <c r="BJ3" s="18" t="s">
        <v>126</v>
      </c>
      <c r="BK3" s="53" t="s">
        <v>43</v>
      </c>
      <c r="BM3" s="19" t="s">
        <v>79</v>
      </c>
      <c r="BN3" s="20" t="s">
        <v>123</v>
      </c>
      <c r="BO3" s="57" t="s">
        <v>43</v>
      </c>
      <c r="BQ3" s="21" t="s">
        <v>82</v>
      </c>
      <c r="BR3" s="22" t="s">
        <v>123</v>
      </c>
      <c r="BS3" s="59" t="s">
        <v>43</v>
      </c>
      <c r="BU3" s="23" t="s">
        <v>82</v>
      </c>
      <c r="BV3" s="24" t="s">
        <v>127</v>
      </c>
      <c r="BW3" s="61" t="s">
        <v>43</v>
      </c>
      <c r="BY3" s="48" t="s">
        <v>120</v>
      </c>
      <c r="BZ3" s="155" t="s">
        <v>121</v>
      </c>
      <c r="CA3" s="160" t="s">
        <v>134</v>
      </c>
      <c r="CB3" s="157" t="s">
        <v>43</v>
      </c>
      <c r="CD3" s="69" t="s">
        <v>124</v>
      </c>
      <c r="CE3" s="167" t="s">
        <v>138</v>
      </c>
      <c r="CF3" s="16" t="s">
        <v>142</v>
      </c>
      <c r="CG3" s="50" t="s">
        <v>43</v>
      </c>
      <c r="CI3" s="17" t="s">
        <v>125</v>
      </c>
      <c r="CJ3" s="18" t="s">
        <v>143</v>
      </c>
      <c r="CK3" s="18" t="s">
        <v>140</v>
      </c>
      <c r="CL3" s="53" t="s">
        <v>43</v>
      </c>
      <c r="CN3" s="172" t="s">
        <v>115</v>
      </c>
      <c r="CO3" s="174" t="s">
        <v>126</v>
      </c>
      <c r="CP3" s="176" t="s">
        <v>43</v>
      </c>
      <c r="CR3" s="21" t="s">
        <v>115</v>
      </c>
      <c r="CS3" s="22" t="s">
        <v>53</v>
      </c>
      <c r="CT3" s="59" t="s">
        <v>43</v>
      </c>
      <c r="CV3" s="23" t="s">
        <v>122</v>
      </c>
      <c r="CW3" s="24" t="s">
        <v>53</v>
      </c>
      <c r="CX3" s="61" t="s">
        <v>43</v>
      </c>
      <c r="CZ3" s="179" t="s">
        <v>144</v>
      </c>
      <c r="DA3" s="190" t="s">
        <v>145</v>
      </c>
      <c r="DB3" s="182" t="s">
        <v>146</v>
      </c>
      <c r="DC3" s="182" t="s">
        <v>147</v>
      </c>
      <c r="DD3" s="63" t="s">
        <v>149</v>
      </c>
      <c r="DE3" s="63" t="s">
        <v>150</v>
      </c>
      <c r="DG3" s="69" t="s">
        <v>136</v>
      </c>
      <c r="DH3" s="16" t="s">
        <v>53</v>
      </c>
      <c r="DI3" s="50" t="s">
        <v>43</v>
      </c>
      <c r="DK3" s="17" t="s">
        <v>153</v>
      </c>
      <c r="DL3" s="18" t="s">
        <v>53</v>
      </c>
      <c r="DM3" s="188" t="s">
        <v>43</v>
      </c>
      <c r="DO3" s="19" t="s">
        <v>158</v>
      </c>
      <c r="DP3" s="20" t="s">
        <v>53</v>
      </c>
      <c r="DQ3" s="57" t="s">
        <v>43</v>
      </c>
      <c r="DS3" s="21" t="s">
        <v>158</v>
      </c>
      <c r="DT3" s="22" t="s">
        <v>53</v>
      </c>
      <c r="DU3" s="59" t="s">
        <v>43</v>
      </c>
      <c r="DW3" s="23" t="s">
        <v>173</v>
      </c>
      <c r="DX3" s="24" t="s">
        <v>53</v>
      </c>
      <c r="DY3" s="61" t="s">
        <v>43</v>
      </c>
      <c r="EA3" s="48" t="s">
        <v>173</v>
      </c>
      <c r="EB3" s="49" t="s">
        <v>53</v>
      </c>
      <c r="EC3" s="63" t="s">
        <v>43</v>
      </c>
      <c r="EE3" s="69" t="s">
        <v>178</v>
      </c>
      <c r="EF3" s="16" t="s">
        <v>53</v>
      </c>
      <c r="EG3" s="50" t="s">
        <v>43</v>
      </c>
      <c r="EI3" s="17" t="s">
        <v>178</v>
      </c>
      <c r="EJ3" s="18" t="s">
        <v>53</v>
      </c>
      <c r="EK3" s="53" t="s">
        <v>43</v>
      </c>
      <c r="EM3" s="239"/>
      <c r="EN3" s="264"/>
      <c r="EO3" s="262"/>
      <c r="EQ3" s="25" t="s">
        <v>49</v>
      </c>
      <c r="ER3" s="25" t="s">
        <v>104</v>
      </c>
      <c r="ES3" s="37" t="s">
        <v>43</v>
      </c>
      <c r="EU3" s="25" t="s">
        <v>49</v>
      </c>
      <c r="EV3" s="25" t="s">
        <v>53</v>
      </c>
      <c r="EW3" s="37" t="s">
        <v>43</v>
      </c>
      <c r="EY3" s="25" t="s">
        <v>49</v>
      </c>
      <c r="EZ3" s="25" t="s">
        <v>53</v>
      </c>
      <c r="FA3" s="37" t="s">
        <v>43</v>
      </c>
    </row>
    <row r="4" spans="1:157" x14ac:dyDescent="0.25">
      <c r="A4" s="26" t="s">
        <v>0</v>
      </c>
      <c r="C4" s="72">
        <v>73</v>
      </c>
      <c r="D4" s="93">
        <v>73</v>
      </c>
      <c r="E4" s="128">
        <f>SUM(C4:D4)</f>
        <v>146</v>
      </c>
      <c r="F4" s="141"/>
      <c r="G4" s="27">
        <v>120</v>
      </c>
      <c r="H4" s="142">
        <v>50</v>
      </c>
      <c r="I4" s="142">
        <v>70</v>
      </c>
      <c r="J4" s="100">
        <f>SUM(G4,H4,I4)</f>
        <v>240</v>
      </c>
      <c r="K4" s="115"/>
      <c r="L4" s="29">
        <v>30</v>
      </c>
      <c r="M4" s="30">
        <v>30</v>
      </c>
      <c r="N4" s="105">
        <f>SUM(L4,M4)</f>
        <v>60</v>
      </c>
      <c r="O4" s="115"/>
      <c r="P4" s="78">
        <v>52</v>
      </c>
      <c r="Q4" s="143">
        <v>52</v>
      </c>
      <c r="R4" s="112">
        <f>SUM(P4,Q4)</f>
        <v>104</v>
      </c>
      <c r="S4" s="115"/>
      <c r="T4" s="81">
        <v>180</v>
      </c>
      <c r="U4" s="94">
        <v>180</v>
      </c>
      <c r="V4" s="119">
        <f>SUM(T4,U4)</f>
        <v>360</v>
      </c>
      <c r="W4" s="115"/>
      <c r="X4" s="144">
        <v>100</v>
      </c>
      <c r="Y4" s="120">
        <f>SUM(X4)</f>
        <v>100</v>
      </c>
      <c r="Z4" s="122">
        <f>SUM(X4,Y4)</f>
        <v>200</v>
      </c>
      <c r="AA4" s="115"/>
      <c r="AB4" s="95">
        <v>260</v>
      </c>
      <c r="AC4" s="134">
        <f>SUM(AB4)</f>
        <v>260</v>
      </c>
      <c r="AD4" s="128">
        <f>SUM(AB4,AC4)</f>
        <v>520</v>
      </c>
      <c r="AE4" s="115"/>
      <c r="AF4" s="102">
        <v>180</v>
      </c>
      <c r="AG4" s="98">
        <f>SUM(AF4)</f>
        <v>180</v>
      </c>
      <c r="AH4" s="100">
        <f>SUM(AF4,AG4)</f>
        <v>360</v>
      </c>
      <c r="AI4" s="115"/>
      <c r="AJ4" s="114">
        <v>210</v>
      </c>
      <c r="AK4" s="104">
        <f>SUM(AJ4)</f>
        <v>210</v>
      </c>
      <c r="AL4" s="105">
        <f>SUM(AJ4,AK4)</f>
        <v>420</v>
      </c>
      <c r="AM4" s="115"/>
      <c r="AN4" s="117">
        <v>660</v>
      </c>
      <c r="AO4" s="110">
        <f>SUM(AN4)</f>
        <v>660</v>
      </c>
      <c r="AP4" s="112">
        <f>SUM(AN4,AO4)</f>
        <v>1320</v>
      </c>
      <c r="AQ4" s="115"/>
      <c r="AR4" s="124">
        <v>590</v>
      </c>
      <c r="AS4" s="130">
        <v>560</v>
      </c>
      <c r="AT4" s="145">
        <v>30</v>
      </c>
      <c r="AU4" s="119">
        <f>SUM(AR4:AT4)</f>
        <v>1180</v>
      </c>
      <c r="AV4" s="115"/>
      <c r="AW4" s="144">
        <v>0</v>
      </c>
      <c r="AX4" s="144">
        <v>0</v>
      </c>
      <c r="AY4" s="154">
        <v>0</v>
      </c>
      <c r="AZ4" s="154">
        <v>0</v>
      </c>
      <c r="BA4" s="120">
        <v>0</v>
      </c>
      <c r="BB4" s="122">
        <f>SUM(AW4,AX4,BA4,AY4,AZ4)</f>
        <v>0</v>
      </c>
      <c r="BC4" s="115"/>
      <c r="BD4" s="95">
        <v>460</v>
      </c>
      <c r="BE4" s="135">
        <v>170</v>
      </c>
      <c r="BF4" s="135">
        <f>BD4-BE4</f>
        <v>290</v>
      </c>
      <c r="BG4" s="128">
        <f>SUM(BD4,BE4,BF4)</f>
        <v>920</v>
      </c>
      <c r="BH4" s="115"/>
      <c r="BI4" s="27">
        <v>80</v>
      </c>
      <c r="BJ4" s="98">
        <f>SUM(BI4)</f>
        <v>80</v>
      </c>
      <c r="BK4" s="100">
        <f>SUM(BI4,BJ4)</f>
        <v>160</v>
      </c>
      <c r="BL4" s="115"/>
      <c r="BM4" s="146">
        <v>20</v>
      </c>
      <c r="BN4" s="104">
        <f>SUM(BM4)</f>
        <v>20</v>
      </c>
      <c r="BO4" s="105">
        <f>SUM(BM4,BN4)</f>
        <v>40</v>
      </c>
      <c r="BP4" s="115"/>
      <c r="BQ4" s="140">
        <v>70</v>
      </c>
      <c r="BR4" s="110">
        <f>SUM(BQ4)</f>
        <v>70</v>
      </c>
      <c r="BS4" s="112">
        <f>SUM(BQ4,BR4)</f>
        <v>140</v>
      </c>
      <c r="BT4" s="115"/>
      <c r="BU4" s="147">
        <v>185</v>
      </c>
      <c r="BV4" s="94">
        <f>SUM(BU4)</f>
        <v>185</v>
      </c>
      <c r="BW4" s="119">
        <f>SUM(BU4,BV4)</f>
        <v>370</v>
      </c>
      <c r="BX4" s="115"/>
      <c r="BY4" s="144">
        <v>50</v>
      </c>
      <c r="BZ4" s="156">
        <v>20</v>
      </c>
      <c r="CA4" s="160">
        <v>30</v>
      </c>
      <c r="CB4" s="158">
        <f>SUM(BY4,BZ4,CA4)</f>
        <v>100</v>
      </c>
      <c r="CC4" s="115"/>
      <c r="CD4" s="95">
        <v>540</v>
      </c>
      <c r="CE4" s="166">
        <v>260</v>
      </c>
      <c r="CF4" s="166">
        <f>SUM(CD4-CE4)</f>
        <v>280</v>
      </c>
      <c r="CG4" s="128">
        <f>SUM(CD4,CE4,CF4)</f>
        <v>1080</v>
      </c>
      <c r="CH4" s="115"/>
      <c r="CI4" s="27">
        <v>415</v>
      </c>
      <c r="CJ4" s="98">
        <v>280</v>
      </c>
      <c r="CK4" s="98">
        <v>0</v>
      </c>
      <c r="CL4" s="100">
        <f t="shared" ref="CL4:CL38" si="0">SUM(CI4,CJ4)</f>
        <v>695</v>
      </c>
      <c r="CM4" s="115"/>
      <c r="CN4" s="173">
        <v>10</v>
      </c>
      <c r="CO4" s="174">
        <v>10</v>
      </c>
      <c r="CP4" s="177">
        <f>SUM(CN4,CO4)</f>
        <v>20</v>
      </c>
      <c r="CQ4" s="115"/>
      <c r="CR4" s="117">
        <v>700</v>
      </c>
      <c r="CS4" s="110">
        <v>0</v>
      </c>
      <c r="CT4" s="112">
        <f>SUM(CR4,CS4)</f>
        <v>700</v>
      </c>
      <c r="CU4" s="115"/>
      <c r="CV4" s="178">
        <v>800</v>
      </c>
      <c r="CW4" s="94">
        <v>0</v>
      </c>
      <c r="CX4" s="119">
        <f>SUM(CV4,CW4)</f>
        <v>800</v>
      </c>
      <c r="CY4" s="115"/>
      <c r="CZ4" s="180">
        <v>40</v>
      </c>
      <c r="DA4" s="191">
        <v>110</v>
      </c>
      <c r="DB4" s="183">
        <v>0</v>
      </c>
      <c r="DC4" s="183">
        <v>0</v>
      </c>
      <c r="DD4" s="185">
        <v>250</v>
      </c>
      <c r="DE4" s="185">
        <v>0</v>
      </c>
      <c r="DF4" s="115"/>
      <c r="DG4" s="187">
        <v>60</v>
      </c>
      <c r="DH4" s="134">
        <v>0</v>
      </c>
      <c r="DI4" s="128">
        <f>SUM(DG4,DH4)</f>
        <v>60</v>
      </c>
      <c r="DJ4" s="115"/>
      <c r="DK4" s="96">
        <v>0</v>
      </c>
      <c r="DL4" s="98">
        <v>0</v>
      </c>
      <c r="DM4" s="189">
        <f>SUM(DK4,DL4)</f>
        <v>0</v>
      </c>
      <c r="DN4" s="115"/>
      <c r="DO4" s="194">
        <v>610</v>
      </c>
      <c r="DP4" s="104">
        <v>0</v>
      </c>
      <c r="DQ4" s="105">
        <f>SUM(DO4,DP4)</f>
        <v>610</v>
      </c>
      <c r="DR4" s="115"/>
      <c r="DS4" s="108">
        <v>0</v>
      </c>
      <c r="DT4" s="110">
        <v>0</v>
      </c>
      <c r="DU4" s="112">
        <f>SUM(DS4,DT4)</f>
        <v>0</v>
      </c>
      <c r="DV4" s="115"/>
      <c r="DW4" s="217">
        <v>620</v>
      </c>
      <c r="DX4" s="94">
        <v>0</v>
      </c>
      <c r="DY4" s="119">
        <f>SUM(DW4,DX4)</f>
        <v>620</v>
      </c>
      <c r="DZ4" s="115"/>
      <c r="EA4" s="88">
        <v>174</v>
      </c>
      <c r="EB4" s="120">
        <v>0</v>
      </c>
      <c r="EC4" s="122">
        <f>SUM(EA4,EB4)</f>
        <v>174</v>
      </c>
      <c r="ED4" s="115"/>
      <c r="EE4" s="221">
        <v>80</v>
      </c>
      <c r="EF4" s="134">
        <v>0</v>
      </c>
      <c r="EG4" s="128">
        <f>SUM(EE4,EF4)</f>
        <v>80</v>
      </c>
      <c r="EH4" s="115"/>
      <c r="EI4" s="96">
        <v>324</v>
      </c>
      <c r="EJ4" s="98">
        <v>0</v>
      </c>
      <c r="EK4" s="100">
        <f>SUM(EI4,EJ4)</f>
        <v>324</v>
      </c>
      <c r="EL4" s="115"/>
      <c r="EM4" s="148">
        <f>SUM(C4,G4,L4,P4,T4,X4,AB4,AF4,AJ4,AN4,AR4,AW4,AX4,BD4,BI4,BM4,BQ4,BU4,BY4,CD4,CI4,CN4,CR4,CV4,DG4,DK4,DO4,DS4,DW4,EA4,EE4,EI4,AY4,AZ4)</f>
        <v>7653</v>
      </c>
      <c r="EN4" s="149">
        <f>SUM(D4,H4,I4,M4,Q4,U4,Y4,AC4,AG4,AK4,AO4,AS4,AT4,BA4,BE4,BF4,BJ4,BN4,BR4,BV4,CJ4,CO4,CS4,CW4,CZ4,DA4,DB4,DH4,CE4,CF4,BZ4,CA4,DL4,DC4,CK4,DP4,DT4,DX4,EB4,EF4,EJ4)</f>
        <v>4300</v>
      </c>
      <c r="EO4" s="150">
        <f>SUM(E4,J4,N4,R4,V4,Z4,AD4,AH4,AL4,AP4,AU4,BB4,BG4,BS4,BK4,BO4,BW4,CB4,CG4,CL4,CP4,CT4,CX4,CZ4,DA4,DB4,DI4,DM4,DC4,DQ4,DU4,DY4,EC4,EG4,EK4)</f>
        <v>11953</v>
      </c>
      <c r="EP4" s="115"/>
      <c r="EQ4" s="84"/>
      <c r="ER4" s="84">
        <v>0</v>
      </c>
      <c r="ES4" s="12">
        <f>SUM(EQ4,ER4)</f>
        <v>0</v>
      </c>
      <c r="ET4" s="115"/>
      <c r="EU4" s="84"/>
      <c r="EV4" s="84">
        <v>0</v>
      </c>
      <c r="EW4" s="12">
        <f>SUM(EU4,EV4)</f>
        <v>0</v>
      </c>
      <c r="EX4" s="115"/>
      <c r="EY4" s="84"/>
      <c r="EZ4" s="84">
        <v>0</v>
      </c>
      <c r="FA4" s="12">
        <f>SUM(EY4,EZ4)</f>
        <v>0</v>
      </c>
    </row>
    <row r="5" spans="1:157" x14ac:dyDescent="0.25">
      <c r="A5" s="26" t="s">
        <v>2</v>
      </c>
      <c r="C5" s="72">
        <v>7</v>
      </c>
      <c r="D5" s="93">
        <v>7</v>
      </c>
      <c r="E5" s="128">
        <f t="shared" ref="E5:E38" si="1">SUM(C5:D5)</f>
        <v>14</v>
      </c>
      <c r="F5" s="141"/>
      <c r="G5" s="27">
        <v>20</v>
      </c>
      <c r="H5" s="142">
        <v>10</v>
      </c>
      <c r="I5" s="142">
        <v>10</v>
      </c>
      <c r="J5" s="100">
        <f t="shared" ref="J5:J38" si="2">SUM(G5,H5,I5)</f>
        <v>40</v>
      </c>
      <c r="K5" s="115"/>
      <c r="L5" s="29">
        <v>10</v>
      </c>
      <c r="M5" s="30">
        <v>10</v>
      </c>
      <c r="N5" s="105">
        <f t="shared" ref="N5:N38" si="3">SUM(L5,M5)</f>
        <v>20</v>
      </c>
      <c r="O5" s="115"/>
      <c r="P5" s="78">
        <v>3</v>
      </c>
      <c r="Q5" s="143">
        <v>3</v>
      </c>
      <c r="R5" s="112">
        <f t="shared" ref="R5:R38" si="4">SUM(P5,Q5)</f>
        <v>6</v>
      </c>
      <c r="S5" s="115"/>
      <c r="T5" s="81">
        <v>30</v>
      </c>
      <c r="U5" s="94">
        <v>30</v>
      </c>
      <c r="V5" s="119">
        <f t="shared" ref="V5:V38" si="5">SUM(T5,U5)</f>
        <v>60</v>
      </c>
      <c r="W5" s="115"/>
      <c r="X5" s="144">
        <v>10</v>
      </c>
      <c r="Y5" s="120">
        <f t="shared" ref="Y5:Y38" si="6">SUM(X5)</f>
        <v>10</v>
      </c>
      <c r="Z5" s="122">
        <f t="shared" ref="Z5:Z38" si="7">SUM(X5,Y5)</f>
        <v>20</v>
      </c>
      <c r="AA5" s="115"/>
      <c r="AB5" s="95">
        <v>30</v>
      </c>
      <c r="AC5" s="134">
        <f t="shared" ref="AC5:AC38" si="8">SUM(AB5)</f>
        <v>30</v>
      </c>
      <c r="AD5" s="128">
        <f t="shared" ref="AD5:AD38" si="9">SUM(AB5,AC5)</f>
        <v>60</v>
      </c>
      <c r="AE5" s="115"/>
      <c r="AF5" s="102">
        <v>20</v>
      </c>
      <c r="AG5" s="98">
        <f t="shared" ref="AG5:AG38" si="10">SUM(AF5)</f>
        <v>20</v>
      </c>
      <c r="AH5" s="100">
        <f t="shared" ref="AH5:AH38" si="11">SUM(AF5,AG5)</f>
        <v>40</v>
      </c>
      <c r="AI5" s="115"/>
      <c r="AJ5" s="114">
        <v>30</v>
      </c>
      <c r="AK5" s="104">
        <f t="shared" ref="AK5:AK38" si="12">SUM(AJ5)</f>
        <v>30</v>
      </c>
      <c r="AL5" s="105">
        <f t="shared" ref="AL5:AL38" si="13">SUM(AJ5,AK5)</f>
        <v>60</v>
      </c>
      <c r="AM5" s="115"/>
      <c r="AN5" s="117">
        <v>80</v>
      </c>
      <c r="AO5" s="110">
        <f t="shared" ref="AO5:AO38" si="14">SUM(AN5)</f>
        <v>80</v>
      </c>
      <c r="AP5" s="112">
        <f t="shared" ref="AP5:AP38" si="15">SUM(AN5,AO5)</f>
        <v>160</v>
      </c>
      <c r="AQ5" s="115"/>
      <c r="AR5" s="124">
        <v>70</v>
      </c>
      <c r="AS5" s="130">
        <v>70</v>
      </c>
      <c r="AT5" s="145">
        <v>0</v>
      </c>
      <c r="AU5" s="119">
        <f t="shared" ref="AU5:AU38" si="16">SUM(AR5:AT5)</f>
        <v>140</v>
      </c>
      <c r="AV5" s="115"/>
      <c r="AW5" s="144">
        <v>0</v>
      </c>
      <c r="AX5" s="144">
        <v>0</v>
      </c>
      <c r="AY5" s="154">
        <v>0</v>
      </c>
      <c r="AZ5" s="154">
        <v>0</v>
      </c>
      <c r="BA5" s="120">
        <v>0</v>
      </c>
      <c r="BB5" s="122">
        <f t="shared" ref="BB5:BB38" si="17">SUM(AW5,AX5,BA5,AY5,AZ5)</f>
        <v>0</v>
      </c>
      <c r="BC5" s="115"/>
      <c r="BD5" s="95">
        <v>50</v>
      </c>
      <c r="BE5" s="135">
        <v>30</v>
      </c>
      <c r="BF5" s="135">
        <f t="shared" ref="BF5:BF38" si="18">BD5-BE5</f>
        <v>20</v>
      </c>
      <c r="BG5" s="128">
        <f t="shared" ref="BG5:BG38" si="19">SUM(BD5,BE5,BF5)</f>
        <v>100</v>
      </c>
      <c r="BH5" s="115"/>
      <c r="BI5" s="27">
        <v>10</v>
      </c>
      <c r="BJ5" s="98">
        <f t="shared" ref="BJ5:BJ38" si="20">SUM(BI5)</f>
        <v>10</v>
      </c>
      <c r="BK5" s="100">
        <f t="shared" ref="BK5:BK38" si="21">SUM(BI5,BJ5)</f>
        <v>20</v>
      </c>
      <c r="BL5" s="115"/>
      <c r="BM5" s="146">
        <v>10</v>
      </c>
      <c r="BN5" s="104">
        <f t="shared" ref="BN5:BN38" si="22">SUM(BM5)</f>
        <v>10</v>
      </c>
      <c r="BO5" s="105">
        <f t="shared" ref="BO5:BO38" si="23">SUM(BM5,BN5)</f>
        <v>20</v>
      </c>
      <c r="BP5" s="115"/>
      <c r="BQ5" s="140">
        <v>10</v>
      </c>
      <c r="BR5" s="110">
        <f t="shared" ref="BR5:BR38" si="24">SUM(BQ5)</f>
        <v>10</v>
      </c>
      <c r="BS5" s="112">
        <f t="shared" ref="BS5:BS38" si="25">SUM(BQ5,BR5)</f>
        <v>20</v>
      </c>
      <c r="BT5" s="115"/>
      <c r="BU5" s="147">
        <v>20</v>
      </c>
      <c r="BV5" s="94">
        <f t="shared" ref="BV5:BV38" si="26">SUM(BU5)</f>
        <v>20</v>
      </c>
      <c r="BW5" s="119">
        <f t="shared" ref="BW5:BW38" si="27">SUM(BU5,BV5)</f>
        <v>40</v>
      </c>
      <c r="BX5" s="115"/>
      <c r="BY5" s="144">
        <v>10</v>
      </c>
      <c r="BZ5" s="156">
        <v>10</v>
      </c>
      <c r="CA5" s="160">
        <v>0</v>
      </c>
      <c r="CB5" s="158">
        <f t="shared" ref="CB5:CB38" si="28">SUM(BY5,BZ5,CA5)</f>
        <v>20</v>
      </c>
      <c r="CC5" s="115"/>
      <c r="CD5" s="95">
        <v>50</v>
      </c>
      <c r="CE5" s="166">
        <v>30</v>
      </c>
      <c r="CF5" s="166">
        <f t="shared" ref="CF5:CF38" si="29">SUM(CD5-CE5)</f>
        <v>20</v>
      </c>
      <c r="CG5" s="128">
        <f t="shared" ref="CG5:CG38" si="30">SUM(CD5,CE5,CF5)</f>
        <v>100</v>
      </c>
      <c r="CH5" s="115"/>
      <c r="CI5" s="27">
        <v>35</v>
      </c>
      <c r="CJ5" s="98">
        <v>25</v>
      </c>
      <c r="CK5" s="98">
        <v>0</v>
      </c>
      <c r="CL5" s="100">
        <f t="shared" si="0"/>
        <v>60</v>
      </c>
      <c r="CM5" s="115"/>
      <c r="CN5" s="173">
        <v>10</v>
      </c>
      <c r="CO5" s="174">
        <v>10</v>
      </c>
      <c r="CP5" s="177">
        <f t="shared" ref="CP5:CP38" si="31">SUM(CN5,CO5)</f>
        <v>20</v>
      </c>
      <c r="CQ5" s="115"/>
      <c r="CR5" s="117">
        <v>60</v>
      </c>
      <c r="CS5" s="110">
        <v>0</v>
      </c>
      <c r="CT5" s="112">
        <f t="shared" ref="CT5:CT38" si="32">SUM(CR5,CS5)</f>
        <v>60</v>
      </c>
      <c r="CU5" s="115"/>
      <c r="CV5" s="178">
        <v>60</v>
      </c>
      <c r="CW5" s="94">
        <v>0</v>
      </c>
      <c r="CX5" s="119">
        <f t="shared" ref="CX5:CX38" si="33">SUM(CV5,CW5)</f>
        <v>60</v>
      </c>
      <c r="CY5" s="115"/>
      <c r="CZ5" s="180">
        <v>0</v>
      </c>
      <c r="DA5" s="191">
        <v>0</v>
      </c>
      <c r="DB5" s="183">
        <v>0</v>
      </c>
      <c r="DC5" s="183">
        <v>0</v>
      </c>
      <c r="DD5" s="185">
        <v>0</v>
      </c>
      <c r="DE5" s="185">
        <v>0</v>
      </c>
      <c r="DF5" s="115"/>
      <c r="DG5" s="187">
        <v>10</v>
      </c>
      <c r="DH5" s="134">
        <v>0</v>
      </c>
      <c r="DI5" s="128">
        <f t="shared" ref="DI5:DI38" si="34">SUM(DG5,DH5)</f>
        <v>10</v>
      </c>
      <c r="DJ5" s="115"/>
      <c r="DK5" s="96">
        <v>0</v>
      </c>
      <c r="DL5" s="98">
        <v>0</v>
      </c>
      <c r="DM5" s="189">
        <f t="shared" ref="DM5:DM38" si="35">SUM(DK5,DL5)</f>
        <v>0</v>
      </c>
      <c r="DN5" s="115"/>
      <c r="DO5" s="194">
        <v>75</v>
      </c>
      <c r="DP5" s="104">
        <v>0</v>
      </c>
      <c r="DQ5" s="105">
        <f t="shared" ref="DQ5:DQ38" si="36">SUM(DO5,DP5)</f>
        <v>75</v>
      </c>
      <c r="DR5" s="115"/>
      <c r="DS5" s="108">
        <v>0</v>
      </c>
      <c r="DT5" s="110">
        <v>0</v>
      </c>
      <c r="DU5" s="112">
        <f t="shared" ref="DU5:DU38" si="37">SUM(DS5,DT5)</f>
        <v>0</v>
      </c>
      <c r="DV5" s="115"/>
      <c r="DW5" s="217">
        <v>50</v>
      </c>
      <c r="DX5" s="94">
        <v>0</v>
      </c>
      <c r="DY5" s="119">
        <f t="shared" ref="DY5:DY38" si="38">SUM(DW5,DX5)</f>
        <v>50</v>
      </c>
      <c r="DZ5" s="115"/>
      <c r="EA5" s="88">
        <v>12</v>
      </c>
      <c r="EB5" s="120">
        <v>0</v>
      </c>
      <c r="EC5" s="122">
        <f t="shared" ref="EC5:EC38" si="39">SUM(EA5,EB5)</f>
        <v>12</v>
      </c>
      <c r="ED5" s="115"/>
      <c r="EE5" s="221">
        <v>70</v>
      </c>
      <c r="EF5" s="134">
        <v>0</v>
      </c>
      <c r="EG5" s="128">
        <f t="shared" ref="EG5:EG38" si="40">SUM(EE5,EF5)</f>
        <v>70</v>
      </c>
      <c r="EH5" s="115"/>
      <c r="EI5" s="96">
        <v>36</v>
      </c>
      <c r="EJ5" s="98">
        <v>0</v>
      </c>
      <c r="EK5" s="100">
        <f t="shared" ref="EK5:EK38" si="41">SUM(EI5,EJ5)</f>
        <v>36</v>
      </c>
      <c r="EL5" s="115"/>
      <c r="EM5" s="148">
        <f t="shared" ref="EM5:EM38" si="42">SUM(C5,G5,L5,P5,T5,X5,AB5,AF5,AJ5,AN5,AR5,AW5,AX5,BD5,BI5,BM5,BQ5,BU5,BY5,CD5,CI5,CN5,CR5,CV5,DG5,DK5,DO5,DS5,DW5,EA5,EE5,EI5,AY5,AZ5)</f>
        <v>888</v>
      </c>
      <c r="EN5" s="149">
        <f t="shared" ref="EN5:EN38" si="43">SUM(D5,H5,I5,M5,Q5,U5,Y5,AC5,AG5,AK5,AO5,AS5,AT5,BA5,BE5,BF5,BJ5,BN5,BR5,BV5,CJ5,CO5,CS5,CW5,CZ5,DA5,DB5,DH5,CE5,CF5,BZ5,CA5,DL5,DC5,CK5,DP5,DT5,DX5,EB5,EF5,EJ5)</f>
        <v>505</v>
      </c>
      <c r="EO5" s="150">
        <f t="shared" ref="EO5:EO38" si="44">SUM(E5,J5,N5,R5,V5,Z5,AD5,AH5,AL5,AP5,AU5,BB5,BG5,BS5,BK5,BO5,BW5,CB5,CG5,CL5,CP5,CT5,CX5,CZ5,DA5,DB5,DI5,DM5,DC5,DQ5,DU5,DY5,EC5,EG5,EK5)</f>
        <v>1393</v>
      </c>
      <c r="EP5" s="115"/>
      <c r="EQ5" s="84"/>
      <c r="ER5" s="84">
        <v>0</v>
      </c>
      <c r="ES5" s="12">
        <f t="shared" ref="ES5:ES38" si="45">SUM(EQ5,ER5)</f>
        <v>0</v>
      </c>
      <c r="ET5" s="115"/>
      <c r="EU5" s="84"/>
      <c r="EV5" s="84">
        <v>0</v>
      </c>
      <c r="EW5" s="12">
        <f t="shared" ref="EW5:EW38" si="46">SUM(EU5,EV5)</f>
        <v>0</v>
      </c>
      <c r="EX5" s="115"/>
      <c r="EY5" s="84"/>
      <c r="EZ5" s="84">
        <v>0</v>
      </c>
      <c r="FA5" s="12">
        <f t="shared" ref="FA5:FA38" si="47">SUM(EY5,EZ5)</f>
        <v>0</v>
      </c>
    </row>
    <row r="6" spans="1:157" x14ac:dyDescent="0.25">
      <c r="A6" s="26" t="s">
        <v>3</v>
      </c>
      <c r="C6" s="72">
        <v>11</v>
      </c>
      <c r="D6" s="93">
        <v>11</v>
      </c>
      <c r="E6" s="128">
        <f t="shared" si="1"/>
        <v>22</v>
      </c>
      <c r="F6" s="151"/>
      <c r="G6" s="27">
        <v>40</v>
      </c>
      <c r="H6" s="142">
        <v>20</v>
      </c>
      <c r="I6" s="142">
        <v>20</v>
      </c>
      <c r="J6" s="100">
        <f t="shared" si="2"/>
        <v>80</v>
      </c>
      <c r="K6" s="115"/>
      <c r="L6" s="29">
        <v>10</v>
      </c>
      <c r="M6" s="30">
        <v>10</v>
      </c>
      <c r="N6" s="105">
        <f t="shared" si="3"/>
        <v>20</v>
      </c>
      <c r="O6" s="115"/>
      <c r="P6" s="78">
        <v>32</v>
      </c>
      <c r="Q6" s="143">
        <v>32</v>
      </c>
      <c r="R6" s="112">
        <f t="shared" si="4"/>
        <v>64</v>
      </c>
      <c r="S6" s="115"/>
      <c r="T6" s="81">
        <v>50</v>
      </c>
      <c r="U6" s="94">
        <v>50</v>
      </c>
      <c r="V6" s="119">
        <f t="shared" si="5"/>
        <v>100</v>
      </c>
      <c r="W6" s="115"/>
      <c r="X6" s="144">
        <v>20</v>
      </c>
      <c r="Y6" s="120">
        <f t="shared" si="6"/>
        <v>20</v>
      </c>
      <c r="Z6" s="122">
        <f t="shared" si="7"/>
        <v>40</v>
      </c>
      <c r="AA6" s="115"/>
      <c r="AB6" s="95">
        <v>50</v>
      </c>
      <c r="AC6" s="134">
        <f t="shared" si="8"/>
        <v>50</v>
      </c>
      <c r="AD6" s="128">
        <f t="shared" si="9"/>
        <v>100</v>
      </c>
      <c r="AE6" s="115"/>
      <c r="AF6" s="102">
        <v>40</v>
      </c>
      <c r="AG6" s="98">
        <f t="shared" si="10"/>
        <v>40</v>
      </c>
      <c r="AH6" s="100">
        <f t="shared" si="11"/>
        <v>80</v>
      </c>
      <c r="AI6" s="115"/>
      <c r="AJ6" s="114">
        <v>50</v>
      </c>
      <c r="AK6" s="104">
        <f t="shared" si="12"/>
        <v>50</v>
      </c>
      <c r="AL6" s="105">
        <f t="shared" si="13"/>
        <v>100</v>
      </c>
      <c r="AM6" s="115"/>
      <c r="AN6" s="117">
        <v>140</v>
      </c>
      <c r="AO6" s="110">
        <f t="shared" si="14"/>
        <v>140</v>
      </c>
      <c r="AP6" s="112">
        <f t="shared" si="15"/>
        <v>280</v>
      </c>
      <c r="AQ6" s="115"/>
      <c r="AR6" s="124">
        <v>110</v>
      </c>
      <c r="AS6" s="130">
        <v>110</v>
      </c>
      <c r="AT6" s="145">
        <v>0</v>
      </c>
      <c r="AU6" s="119">
        <f t="shared" si="16"/>
        <v>220</v>
      </c>
      <c r="AV6" s="115"/>
      <c r="AW6" s="144">
        <v>0</v>
      </c>
      <c r="AX6" s="144">
        <v>0</v>
      </c>
      <c r="AY6" s="154">
        <v>0</v>
      </c>
      <c r="AZ6" s="154">
        <v>0</v>
      </c>
      <c r="BA6" s="120">
        <v>0</v>
      </c>
      <c r="BB6" s="122">
        <f t="shared" si="17"/>
        <v>0</v>
      </c>
      <c r="BC6" s="115"/>
      <c r="BD6" s="95">
        <v>90</v>
      </c>
      <c r="BE6" s="135">
        <v>40</v>
      </c>
      <c r="BF6" s="135">
        <f t="shared" si="18"/>
        <v>50</v>
      </c>
      <c r="BG6" s="128">
        <f t="shared" si="19"/>
        <v>180</v>
      </c>
      <c r="BH6" s="115"/>
      <c r="BI6" s="27">
        <v>20</v>
      </c>
      <c r="BJ6" s="98">
        <f t="shared" si="20"/>
        <v>20</v>
      </c>
      <c r="BK6" s="100">
        <f t="shared" si="21"/>
        <v>40</v>
      </c>
      <c r="BL6" s="115"/>
      <c r="BM6" s="146">
        <v>10</v>
      </c>
      <c r="BN6" s="104">
        <f t="shared" si="22"/>
        <v>10</v>
      </c>
      <c r="BO6" s="105">
        <f t="shared" si="23"/>
        <v>20</v>
      </c>
      <c r="BP6" s="115"/>
      <c r="BQ6" s="140">
        <v>20</v>
      </c>
      <c r="BR6" s="110">
        <f t="shared" si="24"/>
        <v>20</v>
      </c>
      <c r="BS6" s="112">
        <f t="shared" si="25"/>
        <v>40</v>
      </c>
      <c r="BT6" s="115"/>
      <c r="BU6" s="147">
        <v>30</v>
      </c>
      <c r="BV6" s="94">
        <f t="shared" si="26"/>
        <v>30</v>
      </c>
      <c r="BW6" s="119">
        <f t="shared" si="27"/>
        <v>60</v>
      </c>
      <c r="BX6" s="115"/>
      <c r="BY6" s="144">
        <v>10</v>
      </c>
      <c r="BZ6" s="156">
        <v>10</v>
      </c>
      <c r="CA6" s="160">
        <v>0</v>
      </c>
      <c r="CB6" s="158">
        <f t="shared" si="28"/>
        <v>20</v>
      </c>
      <c r="CC6" s="115"/>
      <c r="CD6" s="95">
        <v>90</v>
      </c>
      <c r="CE6" s="166">
        <v>50</v>
      </c>
      <c r="CF6" s="166">
        <f t="shared" si="29"/>
        <v>40</v>
      </c>
      <c r="CG6" s="128">
        <f t="shared" si="30"/>
        <v>180</v>
      </c>
      <c r="CH6" s="115"/>
      <c r="CI6" s="27">
        <v>70</v>
      </c>
      <c r="CJ6" s="98">
        <v>50</v>
      </c>
      <c r="CK6" s="98">
        <v>0</v>
      </c>
      <c r="CL6" s="100">
        <f t="shared" si="0"/>
        <v>120</v>
      </c>
      <c r="CM6" s="115"/>
      <c r="CN6" s="173">
        <v>10</v>
      </c>
      <c r="CO6" s="174">
        <v>10</v>
      </c>
      <c r="CP6" s="177">
        <f t="shared" si="31"/>
        <v>20</v>
      </c>
      <c r="CQ6" s="115"/>
      <c r="CR6" s="117">
        <v>115</v>
      </c>
      <c r="CS6" s="110">
        <v>0</v>
      </c>
      <c r="CT6" s="112">
        <f t="shared" si="32"/>
        <v>115</v>
      </c>
      <c r="CU6" s="115"/>
      <c r="CV6" s="178">
        <v>230</v>
      </c>
      <c r="CW6" s="94">
        <v>0</v>
      </c>
      <c r="CX6" s="119">
        <f t="shared" si="33"/>
        <v>230</v>
      </c>
      <c r="CY6" s="115"/>
      <c r="CZ6" s="180">
        <v>10</v>
      </c>
      <c r="DA6" s="191">
        <v>30</v>
      </c>
      <c r="DB6" s="183">
        <v>0</v>
      </c>
      <c r="DC6" s="183">
        <v>0</v>
      </c>
      <c r="DD6" s="185">
        <v>76</v>
      </c>
      <c r="DE6" s="185">
        <v>0</v>
      </c>
      <c r="DF6" s="115"/>
      <c r="DG6" s="187">
        <v>20</v>
      </c>
      <c r="DH6" s="134">
        <v>0</v>
      </c>
      <c r="DI6" s="128">
        <f t="shared" si="34"/>
        <v>20</v>
      </c>
      <c r="DJ6" s="115"/>
      <c r="DK6" s="96">
        <v>0</v>
      </c>
      <c r="DL6" s="98">
        <v>0</v>
      </c>
      <c r="DM6" s="189">
        <f t="shared" si="35"/>
        <v>0</v>
      </c>
      <c r="DN6" s="115"/>
      <c r="DO6" s="194">
        <v>225</v>
      </c>
      <c r="DP6" s="104">
        <v>0</v>
      </c>
      <c r="DQ6" s="105">
        <f t="shared" si="36"/>
        <v>225</v>
      </c>
      <c r="DR6" s="115"/>
      <c r="DS6" s="108">
        <v>0</v>
      </c>
      <c r="DT6" s="110">
        <v>0</v>
      </c>
      <c r="DU6" s="112">
        <f t="shared" si="37"/>
        <v>0</v>
      </c>
      <c r="DV6" s="115"/>
      <c r="DW6" s="217">
        <v>230</v>
      </c>
      <c r="DX6" s="94">
        <v>0</v>
      </c>
      <c r="DY6" s="119">
        <f t="shared" si="38"/>
        <v>230</v>
      </c>
      <c r="DZ6" s="115"/>
      <c r="EA6" s="88">
        <v>66</v>
      </c>
      <c r="EB6" s="120">
        <v>0</v>
      </c>
      <c r="EC6" s="122">
        <f t="shared" si="39"/>
        <v>66</v>
      </c>
      <c r="ED6" s="115"/>
      <c r="EE6" s="221">
        <v>20</v>
      </c>
      <c r="EF6" s="134">
        <v>0</v>
      </c>
      <c r="EG6" s="128">
        <f t="shared" si="40"/>
        <v>20</v>
      </c>
      <c r="EH6" s="115"/>
      <c r="EI6" s="96">
        <v>18</v>
      </c>
      <c r="EJ6" s="98">
        <v>0</v>
      </c>
      <c r="EK6" s="100">
        <f t="shared" si="41"/>
        <v>18</v>
      </c>
      <c r="EL6" s="115"/>
      <c r="EM6" s="148">
        <f t="shared" si="42"/>
        <v>1827</v>
      </c>
      <c r="EN6" s="149">
        <f t="shared" si="43"/>
        <v>923</v>
      </c>
      <c r="EO6" s="150">
        <f t="shared" si="44"/>
        <v>2750</v>
      </c>
      <c r="EP6" s="115"/>
      <c r="EQ6" s="84"/>
      <c r="ER6" s="84">
        <v>0</v>
      </c>
      <c r="ES6" s="12">
        <f t="shared" si="45"/>
        <v>0</v>
      </c>
      <c r="ET6" s="115"/>
      <c r="EU6" s="84"/>
      <c r="EV6" s="84">
        <v>0</v>
      </c>
      <c r="EW6" s="12">
        <f t="shared" si="46"/>
        <v>0</v>
      </c>
      <c r="EX6" s="115"/>
      <c r="EY6" s="84"/>
      <c r="EZ6" s="84">
        <v>0</v>
      </c>
      <c r="FA6" s="12">
        <f t="shared" si="47"/>
        <v>0</v>
      </c>
    </row>
    <row r="7" spans="1:157" x14ac:dyDescent="0.25">
      <c r="A7" s="26" t="s">
        <v>5</v>
      </c>
      <c r="C7" s="72">
        <v>17</v>
      </c>
      <c r="D7" s="93">
        <v>17</v>
      </c>
      <c r="E7" s="128">
        <f t="shared" si="1"/>
        <v>34</v>
      </c>
      <c r="F7" s="115"/>
      <c r="G7" s="27">
        <v>50</v>
      </c>
      <c r="H7" s="142">
        <v>20</v>
      </c>
      <c r="I7" s="142">
        <v>30</v>
      </c>
      <c r="J7" s="100">
        <f t="shared" si="2"/>
        <v>100</v>
      </c>
      <c r="K7" s="115"/>
      <c r="L7" s="29">
        <v>10</v>
      </c>
      <c r="M7" s="30">
        <v>10</v>
      </c>
      <c r="N7" s="105">
        <f t="shared" si="3"/>
        <v>20</v>
      </c>
      <c r="O7" s="115"/>
      <c r="P7" s="78">
        <v>10</v>
      </c>
      <c r="Q7" s="143">
        <v>10</v>
      </c>
      <c r="R7" s="112">
        <f t="shared" si="4"/>
        <v>20</v>
      </c>
      <c r="S7" s="115"/>
      <c r="T7" s="81">
        <v>70</v>
      </c>
      <c r="U7" s="94">
        <v>70</v>
      </c>
      <c r="V7" s="119">
        <f t="shared" si="5"/>
        <v>140</v>
      </c>
      <c r="W7" s="115"/>
      <c r="X7" s="144">
        <v>40</v>
      </c>
      <c r="Y7" s="120">
        <f t="shared" si="6"/>
        <v>40</v>
      </c>
      <c r="Z7" s="122">
        <f t="shared" si="7"/>
        <v>80</v>
      </c>
      <c r="AA7" s="115"/>
      <c r="AB7" s="95">
        <v>100</v>
      </c>
      <c r="AC7" s="134">
        <f t="shared" si="8"/>
        <v>100</v>
      </c>
      <c r="AD7" s="128">
        <f t="shared" si="9"/>
        <v>200</v>
      </c>
      <c r="AE7" s="115"/>
      <c r="AF7" s="102">
        <v>70</v>
      </c>
      <c r="AG7" s="98">
        <f t="shared" si="10"/>
        <v>70</v>
      </c>
      <c r="AH7" s="100">
        <f t="shared" si="11"/>
        <v>140</v>
      </c>
      <c r="AI7" s="115"/>
      <c r="AJ7" s="114">
        <v>80</v>
      </c>
      <c r="AK7" s="104">
        <f t="shared" si="12"/>
        <v>80</v>
      </c>
      <c r="AL7" s="105">
        <f t="shared" si="13"/>
        <v>160</v>
      </c>
      <c r="AM7" s="115"/>
      <c r="AN7" s="117">
        <v>240</v>
      </c>
      <c r="AO7" s="110">
        <f t="shared" si="14"/>
        <v>240</v>
      </c>
      <c r="AP7" s="112">
        <f t="shared" si="15"/>
        <v>480</v>
      </c>
      <c r="AQ7" s="115"/>
      <c r="AR7" s="124">
        <v>180</v>
      </c>
      <c r="AS7" s="130">
        <v>180</v>
      </c>
      <c r="AT7" s="145">
        <v>0</v>
      </c>
      <c r="AU7" s="119">
        <f t="shared" si="16"/>
        <v>360</v>
      </c>
      <c r="AV7" s="115"/>
      <c r="AW7" s="144">
        <v>0</v>
      </c>
      <c r="AX7" s="144">
        <v>0</v>
      </c>
      <c r="AY7" s="154">
        <v>0</v>
      </c>
      <c r="AZ7" s="154">
        <v>0</v>
      </c>
      <c r="BA7" s="120">
        <v>0</v>
      </c>
      <c r="BB7" s="122">
        <f t="shared" si="17"/>
        <v>0</v>
      </c>
      <c r="BC7" s="115"/>
      <c r="BD7" s="95">
        <v>150</v>
      </c>
      <c r="BE7" s="135">
        <v>70</v>
      </c>
      <c r="BF7" s="135">
        <f t="shared" si="18"/>
        <v>80</v>
      </c>
      <c r="BG7" s="128">
        <f t="shared" si="19"/>
        <v>300</v>
      </c>
      <c r="BH7" s="115"/>
      <c r="BI7" s="27">
        <v>30</v>
      </c>
      <c r="BJ7" s="98">
        <f t="shared" si="20"/>
        <v>30</v>
      </c>
      <c r="BK7" s="100">
        <f t="shared" si="21"/>
        <v>60</v>
      </c>
      <c r="BL7" s="115"/>
      <c r="BM7" s="146">
        <v>10</v>
      </c>
      <c r="BN7" s="104">
        <f t="shared" si="22"/>
        <v>10</v>
      </c>
      <c r="BO7" s="105">
        <f t="shared" si="23"/>
        <v>20</v>
      </c>
      <c r="BP7" s="115"/>
      <c r="BQ7" s="140">
        <v>30</v>
      </c>
      <c r="BR7" s="110">
        <f t="shared" si="24"/>
        <v>30</v>
      </c>
      <c r="BS7" s="112">
        <f t="shared" si="25"/>
        <v>60</v>
      </c>
      <c r="BT7" s="115"/>
      <c r="BU7" s="147">
        <v>60</v>
      </c>
      <c r="BV7" s="94">
        <f t="shared" si="26"/>
        <v>60</v>
      </c>
      <c r="BW7" s="119">
        <f t="shared" si="27"/>
        <v>120</v>
      </c>
      <c r="BX7" s="115"/>
      <c r="BY7" s="144">
        <v>20</v>
      </c>
      <c r="BZ7" s="156">
        <v>10</v>
      </c>
      <c r="CA7" s="160">
        <v>10</v>
      </c>
      <c r="CB7" s="158">
        <f t="shared" si="28"/>
        <v>40</v>
      </c>
      <c r="CC7" s="115"/>
      <c r="CD7" s="95">
        <v>165</v>
      </c>
      <c r="CE7" s="166">
        <v>80</v>
      </c>
      <c r="CF7" s="166">
        <f t="shared" si="29"/>
        <v>85</v>
      </c>
      <c r="CG7" s="128">
        <f t="shared" si="30"/>
        <v>330</v>
      </c>
      <c r="CH7" s="115"/>
      <c r="CI7" s="27">
        <v>130</v>
      </c>
      <c r="CJ7" s="98">
        <v>90</v>
      </c>
      <c r="CK7" s="98">
        <v>0</v>
      </c>
      <c r="CL7" s="100">
        <f t="shared" si="0"/>
        <v>220</v>
      </c>
      <c r="CM7" s="115"/>
      <c r="CN7" s="173">
        <v>10</v>
      </c>
      <c r="CO7" s="174">
        <v>10</v>
      </c>
      <c r="CP7" s="177">
        <f t="shared" si="31"/>
        <v>20</v>
      </c>
      <c r="CQ7" s="115"/>
      <c r="CR7" s="117">
        <v>215</v>
      </c>
      <c r="CS7" s="110">
        <v>0</v>
      </c>
      <c r="CT7" s="112">
        <f t="shared" si="32"/>
        <v>215</v>
      </c>
      <c r="CU7" s="115"/>
      <c r="CV7" s="178">
        <v>355</v>
      </c>
      <c r="CW7" s="94">
        <v>0</v>
      </c>
      <c r="CX7" s="119">
        <f t="shared" si="33"/>
        <v>355</v>
      </c>
      <c r="CY7" s="115"/>
      <c r="CZ7" s="180">
        <v>0</v>
      </c>
      <c r="DA7" s="191">
        <v>0</v>
      </c>
      <c r="DB7" s="183">
        <v>0</v>
      </c>
      <c r="DC7" s="183">
        <v>0</v>
      </c>
      <c r="DD7" s="185">
        <v>0</v>
      </c>
      <c r="DE7" s="185">
        <v>0</v>
      </c>
      <c r="DF7" s="115"/>
      <c r="DG7" s="187">
        <v>30</v>
      </c>
      <c r="DH7" s="134">
        <v>0</v>
      </c>
      <c r="DI7" s="128">
        <f t="shared" si="34"/>
        <v>30</v>
      </c>
      <c r="DJ7" s="115"/>
      <c r="DK7" s="96">
        <v>0</v>
      </c>
      <c r="DL7" s="98">
        <v>0</v>
      </c>
      <c r="DM7" s="189">
        <f t="shared" si="35"/>
        <v>0</v>
      </c>
      <c r="DN7" s="115"/>
      <c r="DO7" s="194">
        <v>600</v>
      </c>
      <c r="DP7" s="104">
        <v>0</v>
      </c>
      <c r="DQ7" s="105">
        <f t="shared" si="36"/>
        <v>600</v>
      </c>
      <c r="DR7" s="115"/>
      <c r="DS7" s="108">
        <v>0</v>
      </c>
      <c r="DT7" s="110">
        <v>0</v>
      </c>
      <c r="DU7" s="112">
        <f t="shared" si="37"/>
        <v>0</v>
      </c>
      <c r="DV7" s="115"/>
      <c r="DW7" s="217">
        <v>320</v>
      </c>
      <c r="DX7" s="94">
        <v>0</v>
      </c>
      <c r="DY7" s="119">
        <f t="shared" si="38"/>
        <v>320</v>
      </c>
      <c r="DZ7" s="115"/>
      <c r="EA7" s="88">
        <v>96</v>
      </c>
      <c r="EB7" s="120">
        <v>0</v>
      </c>
      <c r="EC7" s="122">
        <f t="shared" si="39"/>
        <v>96</v>
      </c>
      <c r="ED7" s="115"/>
      <c r="EE7" s="221">
        <v>30</v>
      </c>
      <c r="EF7" s="134">
        <v>0</v>
      </c>
      <c r="EG7" s="128">
        <f t="shared" si="40"/>
        <v>30</v>
      </c>
      <c r="EH7" s="115"/>
      <c r="EI7" s="96">
        <v>24</v>
      </c>
      <c r="EJ7" s="98">
        <v>0</v>
      </c>
      <c r="EK7" s="100">
        <f t="shared" si="41"/>
        <v>24</v>
      </c>
      <c r="EL7" s="115"/>
      <c r="EM7" s="148">
        <f t="shared" si="42"/>
        <v>3142</v>
      </c>
      <c r="EN7" s="149">
        <f t="shared" si="43"/>
        <v>1432</v>
      </c>
      <c r="EO7" s="150">
        <f t="shared" si="44"/>
        <v>4574</v>
      </c>
      <c r="EP7" s="115"/>
      <c r="EQ7" s="84"/>
      <c r="ER7" s="84">
        <v>0</v>
      </c>
      <c r="ES7" s="12">
        <f t="shared" si="45"/>
        <v>0</v>
      </c>
      <c r="ET7" s="115"/>
      <c r="EU7" s="84"/>
      <c r="EV7" s="84">
        <v>0</v>
      </c>
      <c r="EW7" s="12">
        <f t="shared" si="46"/>
        <v>0</v>
      </c>
      <c r="EX7" s="115"/>
      <c r="EY7" s="84"/>
      <c r="EZ7" s="84">
        <v>0</v>
      </c>
      <c r="FA7" s="12">
        <f t="shared" si="47"/>
        <v>0</v>
      </c>
    </row>
    <row r="8" spans="1:157" x14ac:dyDescent="0.25">
      <c r="A8" s="26" t="s">
        <v>6</v>
      </c>
      <c r="C8" s="72">
        <v>10</v>
      </c>
      <c r="D8" s="93">
        <v>10</v>
      </c>
      <c r="E8" s="128">
        <f t="shared" si="1"/>
        <v>20</v>
      </c>
      <c r="F8" s="115"/>
      <c r="G8" s="27">
        <v>30</v>
      </c>
      <c r="H8" s="142">
        <v>10</v>
      </c>
      <c r="I8" s="142">
        <v>20</v>
      </c>
      <c r="J8" s="100">
        <f t="shared" si="2"/>
        <v>60</v>
      </c>
      <c r="K8" s="115"/>
      <c r="L8" s="29">
        <v>10</v>
      </c>
      <c r="M8" s="30">
        <v>10</v>
      </c>
      <c r="N8" s="105">
        <f t="shared" si="3"/>
        <v>20</v>
      </c>
      <c r="O8" s="115"/>
      <c r="P8" s="78">
        <v>5</v>
      </c>
      <c r="Q8" s="143">
        <v>5</v>
      </c>
      <c r="R8" s="112">
        <f t="shared" si="4"/>
        <v>10</v>
      </c>
      <c r="S8" s="115"/>
      <c r="T8" s="81">
        <v>30</v>
      </c>
      <c r="U8" s="94">
        <v>30</v>
      </c>
      <c r="V8" s="119">
        <f t="shared" si="5"/>
        <v>60</v>
      </c>
      <c r="W8" s="115"/>
      <c r="X8" s="144">
        <v>20</v>
      </c>
      <c r="Y8" s="120">
        <f t="shared" si="6"/>
        <v>20</v>
      </c>
      <c r="Z8" s="122">
        <f t="shared" si="7"/>
        <v>40</v>
      </c>
      <c r="AA8" s="115"/>
      <c r="AB8" s="95">
        <v>40</v>
      </c>
      <c r="AC8" s="134">
        <f t="shared" si="8"/>
        <v>40</v>
      </c>
      <c r="AD8" s="128">
        <f t="shared" si="9"/>
        <v>80</v>
      </c>
      <c r="AE8" s="115"/>
      <c r="AF8" s="102">
        <v>30</v>
      </c>
      <c r="AG8" s="98">
        <f t="shared" si="10"/>
        <v>30</v>
      </c>
      <c r="AH8" s="100">
        <f t="shared" si="11"/>
        <v>60</v>
      </c>
      <c r="AI8" s="115"/>
      <c r="AJ8" s="114">
        <v>40</v>
      </c>
      <c r="AK8" s="104">
        <f t="shared" si="12"/>
        <v>40</v>
      </c>
      <c r="AL8" s="105">
        <f t="shared" si="13"/>
        <v>80</v>
      </c>
      <c r="AM8" s="115"/>
      <c r="AN8" s="117">
        <v>120</v>
      </c>
      <c r="AO8" s="110">
        <f t="shared" si="14"/>
        <v>120</v>
      </c>
      <c r="AP8" s="112">
        <f t="shared" si="15"/>
        <v>240</v>
      </c>
      <c r="AQ8" s="115"/>
      <c r="AR8" s="124">
        <v>90</v>
      </c>
      <c r="AS8" s="130">
        <v>90</v>
      </c>
      <c r="AT8" s="145">
        <v>0</v>
      </c>
      <c r="AU8" s="119">
        <f t="shared" si="16"/>
        <v>180</v>
      </c>
      <c r="AV8" s="115"/>
      <c r="AW8" s="144">
        <v>0</v>
      </c>
      <c r="AX8" s="144">
        <v>0</v>
      </c>
      <c r="AY8" s="154">
        <v>0</v>
      </c>
      <c r="AZ8" s="154">
        <v>0</v>
      </c>
      <c r="BA8" s="120">
        <v>0</v>
      </c>
      <c r="BB8" s="122">
        <f t="shared" si="17"/>
        <v>0</v>
      </c>
      <c r="BC8" s="115"/>
      <c r="BD8" s="95">
        <v>70</v>
      </c>
      <c r="BE8" s="135">
        <v>30</v>
      </c>
      <c r="BF8" s="135">
        <f t="shared" si="18"/>
        <v>40</v>
      </c>
      <c r="BG8" s="128">
        <f t="shared" si="19"/>
        <v>140</v>
      </c>
      <c r="BH8" s="115"/>
      <c r="BI8" s="27">
        <v>10</v>
      </c>
      <c r="BJ8" s="98">
        <f t="shared" si="20"/>
        <v>10</v>
      </c>
      <c r="BK8" s="100">
        <f t="shared" si="21"/>
        <v>20</v>
      </c>
      <c r="BL8" s="115"/>
      <c r="BM8" s="146">
        <v>10</v>
      </c>
      <c r="BN8" s="104">
        <f t="shared" si="22"/>
        <v>10</v>
      </c>
      <c r="BO8" s="105">
        <f t="shared" si="23"/>
        <v>20</v>
      </c>
      <c r="BP8" s="115"/>
      <c r="BQ8" s="140">
        <v>10</v>
      </c>
      <c r="BR8" s="110">
        <f t="shared" si="24"/>
        <v>10</v>
      </c>
      <c r="BS8" s="112">
        <f t="shared" si="25"/>
        <v>20</v>
      </c>
      <c r="BT8" s="115"/>
      <c r="BU8" s="147">
        <v>25</v>
      </c>
      <c r="BV8" s="94">
        <f t="shared" si="26"/>
        <v>25</v>
      </c>
      <c r="BW8" s="119">
        <f t="shared" si="27"/>
        <v>50</v>
      </c>
      <c r="BX8" s="115"/>
      <c r="BY8" s="144">
        <v>10</v>
      </c>
      <c r="BZ8" s="156">
        <v>10</v>
      </c>
      <c r="CA8" s="160">
        <v>0</v>
      </c>
      <c r="CB8" s="158">
        <f t="shared" si="28"/>
        <v>20</v>
      </c>
      <c r="CC8" s="115"/>
      <c r="CD8" s="95">
        <v>70</v>
      </c>
      <c r="CE8" s="166">
        <v>40</v>
      </c>
      <c r="CF8" s="166">
        <f t="shared" si="29"/>
        <v>30</v>
      </c>
      <c r="CG8" s="128">
        <f t="shared" si="30"/>
        <v>140</v>
      </c>
      <c r="CH8" s="115"/>
      <c r="CI8" s="27">
        <v>50</v>
      </c>
      <c r="CJ8" s="98">
        <v>35</v>
      </c>
      <c r="CK8" s="98">
        <v>0</v>
      </c>
      <c r="CL8" s="100">
        <f t="shared" si="0"/>
        <v>85</v>
      </c>
      <c r="CM8" s="115"/>
      <c r="CN8" s="173">
        <v>10</v>
      </c>
      <c r="CO8" s="174">
        <v>10</v>
      </c>
      <c r="CP8" s="177">
        <f t="shared" si="31"/>
        <v>20</v>
      </c>
      <c r="CQ8" s="115"/>
      <c r="CR8" s="117">
        <v>85</v>
      </c>
      <c r="CS8" s="110">
        <v>0</v>
      </c>
      <c r="CT8" s="112">
        <f t="shared" si="32"/>
        <v>85</v>
      </c>
      <c r="CU8" s="115"/>
      <c r="CV8" s="178">
        <v>85</v>
      </c>
      <c r="CW8" s="94">
        <v>0</v>
      </c>
      <c r="CX8" s="119">
        <f t="shared" si="33"/>
        <v>85</v>
      </c>
      <c r="CY8" s="115"/>
      <c r="CZ8" s="180">
        <v>0</v>
      </c>
      <c r="DA8" s="191">
        <v>0</v>
      </c>
      <c r="DB8" s="183">
        <v>0</v>
      </c>
      <c r="DC8" s="183">
        <v>0</v>
      </c>
      <c r="DD8" s="185">
        <v>10</v>
      </c>
      <c r="DE8" s="185">
        <v>0</v>
      </c>
      <c r="DF8" s="115"/>
      <c r="DG8" s="187">
        <v>10</v>
      </c>
      <c r="DH8" s="134">
        <v>0</v>
      </c>
      <c r="DI8" s="128">
        <f t="shared" si="34"/>
        <v>10</v>
      </c>
      <c r="DJ8" s="115"/>
      <c r="DK8" s="96">
        <v>0</v>
      </c>
      <c r="DL8" s="98">
        <v>0</v>
      </c>
      <c r="DM8" s="189">
        <f t="shared" si="35"/>
        <v>0</v>
      </c>
      <c r="DN8" s="115"/>
      <c r="DO8" s="194">
        <v>115</v>
      </c>
      <c r="DP8" s="104">
        <v>0</v>
      </c>
      <c r="DQ8" s="105">
        <f t="shared" si="36"/>
        <v>115</v>
      </c>
      <c r="DR8" s="115"/>
      <c r="DS8" s="108">
        <v>0</v>
      </c>
      <c r="DT8" s="110">
        <v>0</v>
      </c>
      <c r="DU8" s="112">
        <f t="shared" si="37"/>
        <v>0</v>
      </c>
      <c r="DV8" s="115"/>
      <c r="DW8" s="217">
        <v>70</v>
      </c>
      <c r="DX8" s="94">
        <v>0</v>
      </c>
      <c r="DY8" s="119">
        <f t="shared" si="38"/>
        <v>70</v>
      </c>
      <c r="DZ8" s="115"/>
      <c r="EA8" s="88">
        <v>18</v>
      </c>
      <c r="EB8" s="120">
        <v>0</v>
      </c>
      <c r="EC8" s="122">
        <f t="shared" si="39"/>
        <v>18</v>
      </c>
      <c r="ED8" s="115"/>
      <c r="EE8" s="221">
        <v>40</v>
      </c>
      <c r="EF8" s="134">
        <v>0</v>
      </c>
      <c r="EG8" s="128">
        <f t="shared" si="40"/>
        <v>40</v>
      </c>
      <c r="EH8" s="115"/>
      <c r="EI8" s="96">
        <v>12</v>
      </c>
      <c r="EJ8" s="98">
        <v>0</v>
      </c>
      <c r="EK8" s="100">
        <f t="shared" si="41"/>
        <v>12</v>
      </c>
      <c r="EL8" s="115"/>
      <c r="EM8" s="148">
        <f t="shared" si="42"/>
        <v>1125</v>
      </c>
      <c r="EN8" s="149">
        <f t="shared" si="43"/>
        <v>675</v>
      </c>
      <c r="EO8" s="150">
        <f t="shared" si="44"/>
        <v>1800</v>
      </c>
      <c r="EP8" s="115"/>
      <c r="EQ8" s="84"/>
      <c r="ER8" s="84">
        <v>0</v>
      </c>
      <c r="ES8" s="12">
        <f t="shared" si="45"/>
        <v>0</v>
      </c>
      <c r="ET8" s="115"/>
      <c r="EU8" s="84"/>
      <c r="EV8" s="84">
        <v>0</v>
      </c>
      <c r="EW8" s="12">
        <f t="shared" si="46"/>
        <v>0</v>
      </c>
      <c r="EX8" s="115"/>
      <c r="EY8" s="84"/>
      <c r="EZ8" s="84">
        <v>0</v>
      </c>
      <c r="FA8" s="12">
        <f t="shared" si="47"/>
        <v>0</v>
      </c>
    </row>
    <row r="9" spans="1:157" x14ac:dyDescent="0.25">
      <c r="A9" s="26" t="s">
        <v>7</v>
      </c>
      <c r="C9" s="72">
        <v>29</v>
      </c>
      <c r="D9" s="93">
        <v>29</v>
      </c>
      <c r="E9" s="128">
        <f t="shared" si="1"/>
        <v>58</v>
      </c>
      <c r="F9" s="115"/>
      <c r="G9" s="27">
        <v>70</v>
      </c>
      <c r="H9" s="142">
        <v>30</v>
      </c>
      <c r="I9" s="142">
        <v>40</v>
      </c>
      <c r="J9" s="100">
        <f t="shared" si="2"/>
        <v>140</v>
      </c>
      <c r="K9" s="115"/>
      <c r="L9" s="29">
        <v>20</v>
      </c>
      <c r="M9" s="30">
        <v>20</v>
      </c>
      <c r="N9" s="105">
        <f t="shared" si="3"/>
        <v>40</v>
      </c>
      <c r="O9" s="115"/>
      <c r="P9" s="78">
        <v>61</v>
      </c>
      <c r="Q9" s="143">
        <v>61</v>
      </c>
      <c r="R9" s="112">
        <f t="shared" si="4"/>
        <v>122</v>
      </c>
      <c r="S9" s="115"/>
      <c r="T9" s="81">
        <v>80</v>
      </c>
      <c r="U9" s="94">
        <v>80</v>
      </c>
      <c r="V9" s="119">
        <f t="shared" si="5"/>
        <v>160</v>
      </c>
      <c r="W9" s="115"/>
      <c r="X9" s="144">
        <v>40</v>
      </c>
      <c r="Y9" s="120">
        <f t="shared" si="6"/>
        <v>40</v>
      </c>
      <c r="Z9" s="122">
        <f t="shared" si="7"/>
        <v>80</v>
      </c>
      <c r="AA9" s="115"/>
      <c r="AB9" s="95">
        <v>110</v>
      </c>
      <c r="AC9" s="134">
        <f t="shared" si="8"/>
        <v>110</v>
      </c>
      <c r="AD9" s="128">
        <f t="shared" si="9"/>
        <v>220</v>
      </c>
      <c r="AE9" s="115"/>
      <c r="AF9" s="102">
        <v>80</v>
      </c>
      <c r="AG9" s="98">
        <f t="shared" si="10"/>
        <v>80</v>
      </c>
      <c r="AH9" s="100">
        <f t="shared" si="11"/>
        <v>160</v>
      </c>
      <c r="AI9" s="115"/>
      <c r="AJ9" s="114">
        <v>90</v>
      </c>
      <c r="AK9" s="104">
        <f t="shared" si="12"/>
        <v>90</v>
      </c>
      <c r="AL9" s="105">
        <f t="shared" si="13"/>
        <v>180</v>
      </c>
      <c r="AM9" s="115"/>
      <c r="AN9" s="117">
        <v>280</v>
      </c>
      <c r="AO9" s="110">
        <f t="shared" si="14"/>
        <v>280</v>
      </c>
      <c r="AP9" s="112">
        <f t="shared" si="15"/>
        <v>560</v>
      </c>
      <c r="AQ9" s="115"/>
      <c r="AR9" s="124">
        <v>230</v>
      </c>
      <c r="AS9" s="130">
        <v>220</v>
      </c>
      <c r="AT9" s="145">
        <v>10</v>
      </c>
      <c r="AU9" s="119">
        <f t="shared" si="16"/>
        <v>460</v>
      </c>
      <c r="AV9" s="115"/>
      <c r="AW9" s="144">
        <v>0</v>
      </c>
      <c r="AX9" s="144">
        <v>0</v>
      </c>
      <c r="AY9" s="154">
        <v>0</v>
      </c>
      <c r="AZ9" s="154">
        <v>0</v>
      </c>
      <c r="BA9" s="120">
        <v>0</v>
      </c>
      <c r="BB9" s="122">
        <f t="shared" si="17"/>
        <v>0</v>
      </c>
      <c r="BC9" s="115"/>
      <c r="BD9" s="95">
        <v>170</v>
      </c>
      <c r="BE9" s="135">
        <v>70</v>
      </c>
      <c r="BF9" s="135">
        <f t="shared" si="18"/>
        <v>100</v>
      </c>
      <c r="BG9" s="128">
        <f t="shared" si="19"/>
        <v>340</v>
      </c>
      <c r="BH9" s="115"/>
      <c r="BI9" s="27">
        <v>30</v>
      </c>
      <c r="BJ9" s="98">
        <f t="shared" si="20"/>
        <v>30</v>
      </c>
      <c r="BK9" s="100">
        <f t="shared" si="21"/>
        <v>60</v>
      </c>
      <c r="BL9" s="115"/>
      <c r="BM9" s="146">
        <v>10</v>
      </c>
      <c r="BN9" s="104">
        <f t="shared" si="22"/>
        <v>10</v>
      </c>
      <c r="BO9" s="105">
        <f t="shared" si="23"/>
        <v>20</v>
      </c>
      <c r="BP9" s="115"/>
      <c r="BQ9" s="140">
        <v>30</v>
      </c>
      <c r="BR9" s="110">
        <f t="shared" si="24"/>
        <v>30</v>
      </c>
      <c r="BS9" s="112">
        <f t="shared" si="25"/>
        <v>60</v>
      </c>
      <c r="BT9" s="115"/>
      <c r="BU9" s="147">
        <v>65</v>
      </c>
      <c r="BV9" s="94">
        <f t="shared" si="26"/>
        <v>65</v>
      </c>
      <c r="BW9" s="119">
        <f t="shared" si="27"/>
        <v>130</v>
      </c>
      <c r="BX9" s="115"/>
      <c r="BY9" s="144">
        <v>20</v>
      </c>
      <c r="BZ9" s="156">
        <v>10</v>
      </c>
      <c r="CA9" s="160">
        <v>10</v>
      </c>
      <c r="CB9" s="158">
        <f t="shared" si="28"/>
        <v>40</v>
      </c>
      <c r="CC9" s="115"/>
      <c r="CD9" s="95">
        <v>190</v>
      </c>
      <c r="CE9" s="166">
        <v>90</v>
      </c>
      <c r="CF9" s="166">
        <f t="shared" si="29"/>
        <v>100</v>
      </c>
      <c r="CG9" s="128">
        <f t="shared" si="30"/>
        <v>380</v>
      </c>
      <c r="CH9" s="115"/>
      <c r="CI9" s="27">
        <v>140</v>
      </c>
      <c r="CJ9" s="98">
        <v>95</v>
      </c>
      <c r="CK9" s="98">
        <v>0</v>
      </c>
      <c r="CL9" s="100">
        <f t="shared" si="0"/>
        <v>235</v>
      </c>
      <c r="CM9" s="115"/>
      <c r="CN9" s="173">
        <v>10</v>
      </c>
      <c r="CO9" s="174">
        <v>10</v>
      </c>
      <c r="CP9" s="177">
        <f t="shared" si="31"/>
        <v>20</v>
      </c>
      <c r="CQ9" s="115"/>
      <c r="CR9" s="117">
        <v>235</v>
      </c>
      <c r="CS9" s="110">
        <v>0</v>
      </c>
      <c r="CT9" s="112">
        <f t="shared" si="32"/>
        <v>235</v>
      </c>
      <c r="CU9" s="115"/>
      <c r="CV9" s="178">
        <v>450</v>
      </c>
      <c r="CW9" s="94">
        <v>0</v>
      </c>
      <c r="CX9" s="119">
        <f t="shared" si="33"/>
        <v>450</v>
      </c>
      <c r="CY9" s="115"/>
      <c r="CZ9" s="180">
        <v>0</v>
      </c>
      <c r="DA9" s="191">
        <v>0</v>
      </c>
      <c r="DB9" s="183">
        <v>0</v>
      </c>
      <c r="DC9" s="183">
        <v>0</v>
      </c>
      <c r="DD9" s="185">
        <v>0</v>
      </c>
      <c r="DE9" s="185">
        <v>0</v>
      </c>
      <c r="DF9" s="115"/>
      <c r="DG9" s="187">
        <v>40</v>
      </c>
      <c r="DH9" s="134">
        <v>0</v>
      </c>
      <c r="DI9" s="128">
        <f t="shared" si="34"/>
        <v>40</v>
      </c>
      <c r="DJ9" s="115"/>
      <c r="DK9" s="96">
        <v>0</v>
      </c>
      <c r="DL9" s="98">
        <v>0</v>
      </c>
      <c r="DM9" s="189">
        <f t="shared" si="35"/>
        <v>0</v>
      </c>
      <c r="DN9" s="115"/>
      <c r="DO9" s="194">
        <v>795</v>
      </c>
      <c r="DP9" s="104">
        <v>0</v>
      </c>
      <c r="DQ9" s="105">
        <f t="shared" si="36"/>
        <v>795</v>
      </c>
      <c r="DR9" s="115"/>
      <c r="DS9" s="108">
        <v>0</v>
      </c>
      <c r="DT9" s="110">
        <v>0</v>
      </c>
      <c r="DU9" s="112">
        <f t="shared" si="37"/>
        <v>0</v>
      </c>
      <c r="DV9" s="115"/>
      <c r="DW9" s="217">
        <v>430</v>
      </c>
      <c r="DX9" s="94">
        <v>0</v>
      </c>
      <c r="DY9" s="119">
        <f t="shared" si="38"/>
        <v>430</v>
      </c>
      <c r="DZ9" s="115"/>
      <c r="EA9" s="88">
        <v>126</v>
      </c>
      <c r="EB9" s="120">
        <v>0</v>
      </c>
      <c r="EC9" s="122">
        <f t="shared" si="39"/>
        <v>126</v>
      </c>
      <c r="ED9" s="115"/>
      <c r="EE9" s="221">
        <v>40</v>
      </c>
      <c r="EF9" s="134">
        <v>0</v>
      </c>
      <c r="EG9" s="128">
        <f t="shared" si="40"/>
        <v>40</v>
      </c>
      <c r="EH9" s="115"/>
      <c r="EI9" s="96">
        <v>36</v>
      </c>
      <c r="EJ9" s="98">
        <v>0</v>
      </c>
      <c r="EK9" s="100">
        <f t="shared" si="41"/>
        <v>36</v>
      </c>
      <c r="EL9" s="115"/>
      <c r="EM9" s="148">
        <f t="shared" si="42"/>
        <v>3907</v>
      </c>
      <c r="EN9" s="149">
        <f t="shared" si="43"/>
        <v>1710</v>
      </c>
      <c r="EO9" s="150">
        <f t="shared" si="44"/>
        <v>5617</v>
      </c>
      <c r="EP9" s="115"/>
      <c r="EQ9" s="84"/>
      <c r="ER9" s="84">
        <v>0</v>
      </c>
      <c r="ES9" s="12">
        <f t="shared" si="45"/>
        <v>0</v>
      </c>
      <c r="ET9" s="115"/>
      <c r="EU9" s="84"/>
      <c r="EV9" s="84">
        <v>0</v>
      </c>
      <c r="EW9" s="12">
        <f t="shared" si="46"/>
        <v>0</v>
      </c>
      <c r="EX9" s="115"/>
      <c r="EY9" s="84"/>
      <c r="EZ9" s="84">
        <v>0</v>
      </c>
      <c r="FA9" s="12">
        <f t="shared" si="47"/>
        <v>0</v>
      </c>
    </row>
    <row r="10" spans="1:157" x14ac:dyDescent="0.25">
      <c r="A10" s="26" t="s">
        <v>8</v>
      </c>
      <c r="C10" s="72">
        <v>9</v>
      </c>
      <c r="D10" s="93">
        <v>9</v>
      </c>
      <c r="E10" s="128">
        <f t="shared" si="1"/>
        <v>18</v>
      </c>
      <c r="F10" s="115"/>
      <c r="G10" s="27">
        <v>30</v>
      </c>
      <c r="H10" s="142">
        <v>10</v>
      </c>
      <c r="I10" s="142">
        <v>20</v>
      </c>
      <c r="J10" s="100">
        <f t="shared" si="2"/>
        <v>60</v>
      </c>
      <c r="K10" s="115"/>
      <c r="L10" s="29">
        <v>10</v>
      </c>
      <c r="M10" s="30">
        <v>10</v>
      </c>
      <c r="N10" s="105">
        <f t="shared" si="3"/>
        <v>20</v>
      </c>
      <c r="O10" s="115"/>
      <c r="P10" s="78">
        <v>6</v>
      </c>
      <c r="Q10" s="143">
        <v>6</v>
      </c>
      <c r="R10" s="112">
        <f t="shared" si="4"/>
        <v>12</v>
      </c>
      <c r="S10" s="115"/>
      <c r="T10" s="81">
        <v>40</v>
      </c>
      <c r="U10" s="94">
        <v>40</v>
      </c>
      <c r="V10" s="119">
        <f t="shared" si="5"/>
        <v>80</v>
      </c>
      <c r="W10" s="115"/>
      <c r="X10" s="144">
        <v>20</v>
      </c>
      <c r="Y10" s="120">
        <f t="shared" si="6"/>
        <v>20</v>
      </c>
      <c r="Z10" s="122">
        <f t="shared" si="7"/>
        <v>40</v>
      </c>
      <c r="AA10" s="115"/>
      <c r="AB10" s="95">
        <v>50</v>
      </c>
      <c r="AC10" s="134">
        <f t="shared" si="8"/>
        <v>50</v>
      </c>
      <c r="AD10" s="128">
        <f t="shared" si="9"/>
        <v>100</v>
      </c>
      <c r="AE10" s="115"/>
      <c r="AF10" s="102">
        <v>40</v>
      </c>
      <c r="AG10" s="98">
        <f t="shared" si="10"/>
        <v>40</v>
      </c>
      <c r="AH10" s="100">
        <f t="shared" si="11"/>
        <v>80</v>
      </c>
      <c r="AI10" s="115"/>
      <c r="AJ10" s="114">
        <v>40</v>
      </c>
      <c r="AK10" s="104">
        <f t="shared" si="12"/>
        <v>40</v>
      </c>
      <c r="AL10" s="105">
        <f t="shared" si="13"/>
        <v>80</v>
      </c>
      <c r="AM10" s="115"/>
      <c r="AN10" s="117">
        <v>120</v>
      </c>
      <c r="AO10" s="110">
        <f t="shared" si="14"/>
        <v>120</v>
      </c>
      <c r="AP10" s="112">
        <f t="shared" si="15"/>
        <v>240</v>
      </c>
      <c r="AQ10" s="115"/>
      <c r="AR10" s="124">
        <v>110</v>
      </c>
      <c r="AS10" s="130">
        <v>100</v>
      </c>
      <c r="AT10" s="145">
        <v>10</v>
      </c>
      <c r="AU10" s="119">
        <f t="shared" si="16"/>
        <v>220</v>
      </c>
      <c r="AV10" s="115"/>
      <c r="AW10" s="144">
        <v>0</v>
      </c>
      <c r="AX10" s="144">
        <v>0</v>
      </c>
      <c r="AY10" s="154">
        <v>0</v>
      </c>
      <c r="AZ10" s="154">
        <v>0</v>
      </c>
      <c r="BA10" s="120">
        <v>0</v>
      </c>
      <c r="BB10" s="122">
        <f t="shared" si="17"/>
        <v>0</v>
      </c>
      <c r="BC10" s="115"/>
      <c r="BD10" s="95">
        <v>80</v>
      </c>
      <c r="BE10" s="135">
        <v>30</v>
      </c>
      <c r="BF10" s="135">
        <f t="shared" si="18"/>
        <v>50</v>
      </c>
      <c r="BG10" s="128">
        <f t="shared" si="19"/>
        <v>160</v>
      </c>
      <c r="BH10" s="115"/>
      <c r="BI10" s="27">
        <v>20</v>
      </c>
      <c r="BJ10" s="98">
        <f t="shared" si="20"/>
        <v>20</v>
      </c>
      <c r="BK10" s="100">
        <f t="shared" si="21"/>
        <v>40</v>
      </c>
      <c r="BL10" s="115"/>
      <c r="BM10" s="146">
        <v>10</v>
      </c>
      <c r="BN10" s="104">
        <f t="shared" si="22"/>
        <v>10</v>
      </c>
      <c r="BO10" s="105">
        <f t="shared" si="23"/>
        <v>20</v>
      </c>
      <c r="BP10" s="115"/>
      <c r="BQ10" s="140">
        <v>10</v>
      </c>
      <c r="BR10" s="110">
        <f t="shared" si="24"/>
        <v>10</v>
      </c>
      <c r="BS10" s="112">
        <f t="shared" si="25"/>
        <v>20</v>
      </c>
      <c r="BT10" s="115"/>
      <c r="BU10" s="147">
        <v>25</v>
      </c>
      <c r="BV10" s="94">
        <f t="shared" si="26"/>
        <v>25</v>
      </c>
      <c r="BW10" s="119">
        <f t="shared" si="27"/>
        <v>50</v>
      </c>
      <c r="BX10" s="115"/>
      <c r="BY10" s="144">
        <v>10</v>
      </c>
      <c r="BZ10" s="156">
        <v>10</v>
      </c>
      <c r="CA10" s="160">
        <v>0</v>
      </c>
      <c r="CB10" s="158">
        <f t="shared" si="28"/>
        <v>20</v>
      </c>
      <c r="CC10" s="115"/>
      <c r="CD10" s="95">
        <v>75</v>
      </c>
      <c r="CE10" s="166">
        <v>40</v>
      </c>
      <c r="CF10" s="166">
        <f t="shared" si="29"/>
        <v>35</v>
      </c>
      <c r="CG10" s="128">
        <f t="shared" si="30"/>
        <v>150</v>
      </c>
      <c r="CH10" s="115"/>
      <c r="CI10" s="27">
        <v>70</v>
      </c>
      <c r="CJ10" s="98">
        <v>50</v>
      </c>
      <c r="CK10" s="98">
        <v>0</v>
      </c>
      <c r="CL10" s="100">
        <f t="shared" si="0"/>
        <v>120</v>
      </c>
      <c r="CM10" s="115"/>
      <c r="CN10" s="173">
        <v>10</v>
      </c>
      <c r="CO10" s="174">
        <v>10</v>
      </c>
      <c r="CP10" s="177">
        <f t="shared" si="31"/>
        <v>20</v>
      </c>
      <c r="CQ10" s="115"/>
      <c r="CR10" s="117">
        <v>115</v>
      </c>
      <c r="CS10" s="110">
        <v>0</v>
      </c>
      <c r="CT10" s="112">
        <f t="shared" si="32"/>
        <v>115</v>
      </c>
      <c r="CU10" s="115"/>
      <c r="CV10" s="178">
        <v>135</v>
      </c>
      <c r="CW10" s="94">
        <v>0</v>
      </c>
      <c r="CX10" s="119">
        <f t="shared" si="33"/>
        <v>135</v>
      </c>
      <c r="CY10" s="115"/>
      <c r="CZ10" s="180">
        <v>40</v>
      </c>
      <c r="DA10" s="191">
        <v>4</v>
      </c>
      <c r="DB10" s="183">
        <v>0</v>
      </c>
      <c r="DC10" s="183">
        <v>0</v>
      </c>
      <c r="DD10" s="185">
        <v>260</v>
      </c>
      <c r="DE10" s="185">
        <v>0</v>
      </c>
      <c r="DF10" s="115"/>
      <c r="DG10" s="187">
        <v>10</v>
      </c>
      <c r="DH10" s="134">
        <v>0</v>
      </c>
      <c r="DI10" s="128">
        <f t="shared" si="34"/>
        <v>10</v>
      </c>
      <c r="DJ10" s="115"/>
      <c r="DK10" s="96">
        <v>0</v>
      </c>
      <c r="DL10" s="98">
        <v>0</v>
      </c>
      <c r="DM10" s="189">
        <f t="shared" si="35"/>
        <v>0</v>
      </c>
      <c r="DN10" s="115"/>
      <c r="DO10" s="194">
        <v>100</v>
      </c>
      <c r="DP10" s="104">
        <v>0</v>
      </c>
      <c r="DQ10" s="105">
        <f t="shared" si="36"/>
        <v>100</v>
      </c>
      <c r="DR10" s="115"/>
      <c r="DS10" s="108">
        <v>0</v>
      </c>
      <c r="DT10" s="110">
        <v>0</v>
      </c>
      <c r="DU10" s="112">
        <f t="shared" si="37"/>
        <v>0</v>
      </c>
      <c r="DV10" s="115"/>
      <c r="DW10" s="217">
        <v>110</v>
      </c>
      <c r="DX10" s="94">
        <v>0</v>
      </c>
      <c r="DY10" s="119">
        <f t="shared" si="38"/>
        <v>110</v>
      </c>
      <c r="DZ10" s="115"/>
      <c r="EA10" s="88">
        <v>30</v>
      </c>
      <c r="EB10" s="120">
        <v>0</v>
      </c>
      <c r="EC10" s="122">
        <f t="shared" si="39"/>
        <v>30</v>
      </c>
      <c r="ED10" s="115"/>
      <c r="EE10" s="221">
        <v>20</v>
      </c>
      <c r="EF10" s="134">
        <v>0</v>
      </c>
      <c r="EG10" s="128">
        <f t="shared" si="40"/>
        <v>20</v>
      </c>
      <c r="EH10" s="115"/>
      <c r="EI10" s="96">
        <v>18</v>
      </c>
      <c r="EJ10" s="98">
        <v>0</v>
      </c>
      <c r="EK10" s="100">
        <f t="shared" si="41"/>
        <v>18</v>
      </c>
      <c r="EL10" s="115"/>
      <c r="EM10" s="148">
        <f t="shared" si="42"/>
        <v>1323</v>
      </c>
      <c r="EN10" s="149">
        <f t="shared" si="43"/>
        <v>809</v>
      </c>
      <c r="EO10" s="150">
        <f t="shared" si="44"/>
        <v>2132</v>
      </c>
      <c r="EP10" s="115"/>
      <c r="EQ10" s="84"/>
      <c r="ER10" s="84">
        <v>0</v>
      </c>
      <c r="ES10" s="12">
        <f t="shared" si="45"/>
        <v>0</v>
      </c>
      <c r="ET10" s="115"/>
      <c r="EU10" s="84"/>
      <c r="EV10" s="84">
        <v>0</v>
      </c>
      <c r="EW10" s="12">
        <f t="shared" si="46"/>
        <v>0</v>
      </c>
      <c r="EX10" s="115"/>
      <c r="EY10" s="84"/>
      <c r="EZ10" s="84">
        <v>0</v>
      </c>
      <c r="FA10" s="12">
        <f t="shared" si="47"/>
        <v>0</v>
      </c>
    </row>
    <row r="11" spans="1:157" x14ac:dyDescent="0.25">
      <c r="A11" s="26" t="s">
        <v>9</v>
      </c>
      <c r="C11" s="72">
        <v>41</v>
      </c>
      <c r="D11" s="93">
        <v>41</v>
      </c>
      <c r="E11" s="128">
        <f t="shared" si="1"/>
        <v>82</v>
      </c>
      <c r="F11" s="115"/>
      <c r="G11" s="27">
        <v>100</v>
      </c>
      <c r="H11" s="142">
        <v>40</v>
      </c>
      <c r="I11" s="142">
        <v>60</v>
      </c>
      <c r="J11" s="100">
        <f t="shared" si="2"/>
        <v>200</v>
      </c>
      <c r="K11" s="115"/>
      <c r="L11" s="29">
        <v>20</v>
      </c>
      <c r="M11" s="30">
        <v>20</v>
      </c>
      <c r="N11" s="105">
        <f t="shared" si="3"/>
        <v>40</v>
      </c>
      <c r="O11" s="115"/>
      <c r="P11" s="78">
        <v>28</v>
      </c>
      <c r="Q11" s="143">
        <v>28</v>
      </c>
      <c r="R11" s="112">
        <f t="shared" si="4"/>
        <v>56</v>
      </c>
      <c r="S11" s="115"/>
      <c r="T11" s="81">
        <v>90</v>
      </c>
      <c r="U11" s="94">
        <v>90</v>
      </c>
      <c r="V11" s="119">
        <f t="shared" si="5"/>
        <v>180</v>
      </c>
      <c r="W11" s="115"/>
      <c r="X11" s="144">
        <v>40</v>
      </c>
      <c r="Y11" s="120">
        <f t="shared" si="6"/>
        <v>40</v>
      </c>
      <c r="Z11" s="122">
        <f t="shared" si="7"/>
        <v>80</v>
      </c>
      <c r="AA11" s="115"/>
      <c r="AB11" s="95">
        <v>120</v>
      </c>
      <c r="AC11" s="134">
        <f t="shared" si="8"/>
        <v>120</v>
      </c>
      <c r="AD11" s="128">
        <f t="shared" si="9"/>
        <v>240</v>
      </c>
      <c r="AE11" s="115"/>
      <c r="AF11" s="102">
        <v>80</v>
      </c>
      <c r="AG11" s="98">
        <f t="shared" si="10"/>
        <v>80</v>
      </c>
      <c r="AH11" s="100">
        <f t="shared" si="11"/>
        <v>160</v>
      </c>
      <c r="AI11" s="115"/>
      <c r="AJ11" s="114">
        <v>90</v>
      </c>
      <c r="AK11" s="104">
        <f t="shared" si="12"/>
        <v>90</v>
      </c>
      <c r="AL11" s="105">
        <f t="shared" si="13"/>
        <v>180</v>
      </c>
      <c r="AM11" s="115"/>
      <c r="AN11" s="117">
        <v>280</v>
      </c>
      <c r="AO11" s="110">
        <f t="shared" si="14"/>
        <v>280</v>
      </c>
      <c r="AP11" s="112">
        <f t="shared" si="15"/>
        <v>560</v>
      </c>
      <c r="AQ11" s="115"/>
      <c r="AR11" s="124">
        <v>260</v>
      </c>
      <c r="AS11" s="130">
        <v>250</v>
      </c>
      <c r="AT11" s="145">
        <v>10</v>
      </c>
      <c r="AU11" s="119">
        <f t="shared" si="16"/>
        <v>520</v>
      </c>
      <c r="AV11" s="115"/>
      <c r="AW11" s="144">
        <v>0</v>
      </c>
      <c r="AX11" s="144">
        <v>0</v>
      </c>
      <c r="AY11" s="154">
        <v>0</v>
      </c>
      <c r="AZ11" s="154">
        <v>0</v>
      </c>
      <c r="BA11" s="120">
        <v>0</v>
      </c>
      <c r="BB11" s="122">
        <f t="shared" si="17"/>
        <v>0</v>
      </c>
      <c r="BC11" s="115"/>
      <c r="BD11" s="95">
        <v>210</v>
      </c>
      <c r="BE11" s="135">
        <v>90</v>
      </c>
      <c r="BF11" s="135">
        <f t="shared" si="18"/>
        <v>120</v>
      </c>
      <c r="BG11" s="128">
        <f t="shared" si="19"/>
        <v>420</v>
      </c>
      <c r="BH11" s="115"/>
      <c r="BI11" s="27">
        <v>40</v>
      </c>
      <c r="BJ11" s="98">
        <f t="shared" si="20"/>
        <v>40</v>
      </c>
      <c r="BK11" s="100">
        <f t="shared" si="21"/>
        <v>80</v>
      </c>
      <c r="BL11" s="115"/>
      <c r="BM11" s="146">
        <v>10</v>
      </c>
      <c r="BN11" s="104">
        <f t="shared" si="22"/>
        <v>10</v>
      </c>
      <c r="BO11" s="105">
        <f t="shared" si="23"/>
        <v>20</v>
      </c>
      <c r="BP11" s="115"/>
      <c r="BQ11" s="140">
        <v>40</v>
      </c>
      <c r="BR11" s="110">
        <f t="shared" si="24"/>
        <v>40</v>
      </c>
      <c r="BS11" s="112">
        <f t="shared" si="25"/>
        <v>80</v>
      </c>
      <c r="BT11" s="115"/>
      <c r="BU11" s="147">
        <v>80</v>
      </c>
      <c r="BV11" s="94">
        <f t="shared" si="26"/>
        <v>80</v>
      </c>
      <c r="BW11" s="119">
        <f t="shared" si="27"/>
        <v>160</v>
      </c>
      <c r="BX11" s="115"/>
      <c r="BY11" s="144">
        <v>30</v>
      </c>
      <c r="BZ11" s="156">
        <v>20</v>
      </c>
      <c r="CA11" s="160">
        <v>10</v>
      </c>
      <c r="CB11" s="158">
        <f t="shared" si="28"/>
        <v>60</v>
      </c>
      <c r="CC11" s="115"/>
      <c r="CD11" s="95">
        <v>240</v>
      </c>
      <c r="CE11" s="166">
        <v>120</v>
      </c>
      <c r="CF11" s="166">
        <f t="shared" si="29"/>
        <v>120</v>
      </c>
      <c r="CG11" s="128">
        <f t="shared" si="30"/>
        <v>480</v>
      </c>
      <c r="CH11" s="115"/>
      <c r="CI11" s="27">
        <v>210</v>
      </c>
      <c r="CJ11" s="98">
        <f>SUM(CI11*66.67%)</f>
        <v>140.00700000000001</v>
      </c>
      <c r="CK11" s="98">
        <v>0</v>
      </c>
      <c r="CL11" s="100">
        <f t="shared" si="0"/>
        <v>350.00700000000001</v>
      </c>
      <c r="CM11" s="115"/>
      <c r="CN11" s="173">
        <v>10</v>
      </c>
      <c r="CO11" s="174">
        <v>10</v>
      </c>
      <c r="CP11" s="177">
        <f t="shared" si="31"/>
        <v>20</v>
      </c>
      <c r="CQ11" s="115"/>
      <c r="CR11" s="117">
        <v>350</v>
      </c>
      <c r="CS11" s="110">
        <v>0</v>
      </c>
      <c r="CT11" s="112">
        <f t="shared" si="32"/>
        <v>350</v>
      </c>
      <c r="CU11" s="115"/>
      <c r="CV11" s="178">
        <v>400</v>
      </c>
      <c r="CW11" s="94">
        <v>0</v>
      </c>
      <c r="CX11" s="119">
        <f t="shared" si="33"/>
        <v>400</v>
      </c>
      <c r="CY11" s="115"/>
      <c r="CZ11" s="180">
        <v>0</v>
      </c>
      <c r="DA11" s="191">
        <v>0</v>
      </c>
      <c r="DB11" s="183">
        <v>60</v>
      </c>
      <c r="DC11" s="183">
        <v>0</v>
      </c>
      <c r="DD11" s="185">
        <v>0</v>
      </c>
      <c r="DE11" s="185">
        <v>60</v>
      </c>
      <c r="DF11" s="115"/>
      <c r="DG11" s="187">
        <v>30</v>
      </c>
      <c r="DH11" s="134">
        <v>0</v>
      </c>
      <c r="DI11" s="128">
        <f t="shared" si="34"/>
        <v>30</v>
      </c>
      <c r="DJ11" s="115"/>
      <c r="DK11" s="96">
        <v>0</v>
      </c>
      <c r="DL11" s="98">
        <v>0</v>
      </c>
      <c r="DM11" s="189">
        <f t="shared" si="35"/>
        <v>0</v>
      </c>
      <c r="DN11" s="115"/>
      <c r="DO11" s="194">
        <v>300</v>
      </c>
      <c r="DP11" s="104">
        <v>0</v>
      </c>
      <c r="DQ11" s="105">
        <f t="shared" si="36"/>
        <v>300</v>
      </c>
      <c r="DR11" s="115"/>
      <c r="DS11" s="108">
        <v>0</v>
      </c>
      <c r="DT11" s="110">
        <v>0</v>
      </c>
      <c r="DU11" s="112">
        <f t="shared" si="37"/>
        <v>0</v>
      </c>
      <c r="DV11" s="115"/>
      <c r="DW11" s="217">
        <v>310</v>
      </c>
      <c r="DX11" s="94">
        <v>0</v>
      </c>
      <c r="DY11" s="119">
        <f t="shared" si="38"/>
        <v>310</v>
      </c>
      <c r="DZ11" s="115"/>
      <c r="EA11" s="88">
        <v>84</v>
      </c>
      <c r="EB11" s="120">
        <v>0</v>
      </c>
      <c r="EC11" s="122">
        <f t="shared" si="39"/>
        <v>84</v>
      </c>
      <c r="ED11" s="115"/>
      <c r="EE11" s="221">
        <v>170</v>
      </c>
      <c r="EF11" s="134">
        <v>0</v>
      </c>
      <c r="EG11" s="128">
        <f t="shared" si="40"/>
        <v>170</v>
      </c>
      <c r="EH11" s="115"/>
      <c r="EI11" s="96">
        <v>162</v>
      </c>
      <c r="EJ11" s="98">
        <v>0</v>
      </c>
      <c r="EK11" s="100">
        <f t="shared" si="41"/>
        <v>162</v>
      </c>
      <c r="EL11" s="115"/>
      <c r="EM11" s="148">
        <f t="shared" si="42"/>
        <v>3825</v>
      </c>
      <c r="EN11" s="149">
        <f t="shared" si="43"/>
        <v>2009.0070000000001</v>
      </c>
      <c r="EO11" s="150">
        <f t="shared" si="44"/>
        <v>5834.0069999999996</v>
      </c>
      <c r="EP11" s="115"/>
      <c r="EQ11" s="84"/>
      <c r="ER11" s="84">
        <v>0</v>
      </c>
      <c r="ES11" s="12">
        <f t="shared" si="45"/>
        <v>0</v>
      </c>
      <c r="ET11" s="115"/>
      <c r="EU11" s="84"/>
      <c r="EV11" s="84">
        <v>0</v>
      </c>
      <c r="EW11" s="12">
        <f t="shared" si="46"/>
        <v>0</v>
      </c>
      <c r="EX11" s="115"/>
      <c r="EY11" s="84"/>
      <c r="EZ11" s="84">
        <v>0</v>
      </c>
      <c r="FA11" s="12">
        <f t="shared" si="47"/>
        <v>0</v>
      </c>
    </row>
    <row r="12" spans="1:157" x14ac:dyDescent="0.25">
      <c r="A12" s="26" t="s">
        <v>10</v>
      </c>
      <c r="C12" s="72">
        <v>21</v>
      </c>
      <c r="D12" s="93">
        <v>21</v>
      </c>
      <c r="E12" s="128">
        <f t="shared" si="1"/>
        <v>42</v>
      </c>
      <c r="F12" s="115"/>
      <c r="G12" s="27">
        <v>60</v>
      </c>
      <c r="H12" s="142">
        <v>20</v>
      </c>
      <c r="I12" s="142">
        <v>40</v>
      </c>
      <c r="J12" s="100">
        <f t="shared" si="2"/>
        <v>120</v>
      </c>
      <c r="K12" s="115"/>
      <c r="L12" s="29">
        <v>20</v>
      </c>
      <c r="M12" s="30">
        <v>20</v>
      </c>
      <c r="N12" s="105">
        <f t="shared" si="3"/>
        <v>40</v>
      </c>
      <c r="O12" s="115"/>
      <c r="P12" s="78">
        <v>12</v>
      </c>
      <c r="Q12" s="143">
        <v>12</v>
      </c>
      <c r="R12" s="112">
        <f t="shared" si="4"/>
        <v>24</v>
      </c>
      <c r="S12" s="115"/>
      <c r="T12" s="81">
        <v>80</v>
      </c>
      <c r="U12" s="94">
        <v>80</v>
      </c>
      <c r="V12" s="119">
        <f t="shared" si="5"/>
        <v>160</v>
      </c>
      <c r="W12" s="115"/>
      <c r="X12" s="144">
        <v>40</v>
      </c>
      <c r="Y12" s="120">
        <f t="shared" si="6"/>
        <v>40</v>
      </c>
      <c r="Z12" s="122">
        <f t="shared" si="7"/>
        <v>80</v>
      </c>
      <c r="AA12" s="115"/>
      <c r="AB12" s="95">
        <v>110</v>
      </c>
      <c r="AC12" s="134">
        <f t="shared" si="8"/>
        <v>110</v>
      </c>
      <c r="AD12" s="128">
        <f t="shared" si="9"/>
        <v>220</v>
      </c>
      <c r="AE12" s="115"/>
      <c r="AF12" s="102">
        <v>80</v>
      </c>
      <c r="AG12" s="98">
        <f t="shared" si="10"/>
        <v>80</v>
      </c>
      <c r="AH12" s="100">
        <f t="shared" si="11"/>
        <v>160</v>
      </c>
      <c r="AI12" s="115"/>
      <c r="AJ12" s="114">
        <v>80</v>
      </c>
      <c r="AK12" s="104">
        <f t="shared" si="12"/>
        <v>80</v>
      </c>
      <c r="AL12" s="105">
        <f t="shared" si="13"/>
        <v>160</v>
      </c>
      <c r="AM12" s="115"/>
      <c r="AN12" s="117">
        <v>240</v>
      </c>
      <c r="AO12" s="110">
        <f t="shared" si="14"/>
        <v>240</v>
      </c>
      <c r="AP12" s="112">
        <f t="shared" si="15"/>
        <v>480</v>
      </c>
      <c r="AQ12" s="115"/>
      <c r="AR12" s="124">
        <v>180</v>
      </c>
      <c r="AS12" s="130">
        <v>170</v>
      </c>
      <c r="AT12" s="145">
        <v>10</v>
      </c>
      <c r="AU12" s="119">
        <f t="shared" si="16"/>
        <v>360</v>
      </c>
      <c r="AV12" s="115"/>
      <c r="AW12" s="144">
        <v>0</v>
      </c>
      <c r="AX12" s="144">
        <v>0</v>
      </c>
      <c r="AY12" s="154">
        <v>0</v>
      </c>
      <c r="AZ12" s="154">
        <v>0</v>
      </c>
      <c r="BA12" s="120">
        <v>0</v>
      </c>
      <c r="BB12" s="122">
        <f t="shared" si="17"/>
        <v>0</v>
      </c>
      <c r="BC12" s="115"/>
      <c r="BD12" s="95">
        <v>160</v>
      </c>
      <c r="BE12" s="135">
        <v>60</v>
      </c>
      <c r="BF12" s="135">
        <f t="shared" si="18"/>
        <v>100</v>
      </c>
      <c r="BG12" s="128">
        <f t="shared" si="19"/>
        <v>320</v>
      </c>
      <c r="BH12" s="115"/>
      <c r="BI12" s="27">
        <v>30</v>
      </c>
      <c r="BJ12" s="98">
        <f t="shared" si="20"/>
        <v>30</v>
      </c>
      <c r="BK12" s="100">
        <f t="shared" si="21"/>
        <v>60</v>
      </c>
      <c r="BL12" s="115"/>
      <c r="BM12" s="146">
        <v>10</v>
      </c>
      <c r="BN12" s="104">
        <f t="shared" si="22"/>
        <v>10</v>
      </c>
      <c r="BO12" s="105">
        <f t="shared" si="23"/>
        <v>20</v>
      </c>
      <c r="BP12" s="115"/>
      <c r="BQ12" s="140">
        <v>30</v>
      </c>
      <c r="BR12" s="110">
        <f t="shared" si="24"/>
        <v>30</v>
      </c>
      <c r="BS12" s="112">
        <f t="shared" si="25"/>
        <v>60</v>
      </c>
      <c r="BT12" s="115"/>
      <c r="BU12" s="147">
        <v>70</v>
      </c>
      <c r="BV12" s="94">
        <f t="shared" si="26"/>
        <v>70</v>
      </c>
      <c r="BW12" s="119">
        <f t="shared" si="27"/>
        <v>140</v>
      </c>
      <c r="BX12" s="115"/>
      <c r="BY12" s="144">
        <v>20</v>
      </c>
      <c r="BZ12" s="156">
        <v>10</v>
      </c>
      <c r="CA12" s="160">
        <v>10</v>
      </c>
      <c r="CB12" s="158">
        <f t="shared" si="28"/>
        <v>40</v>
      </c>
      <c r="CC12" s="115"/>
      <c r="CD12" s="95">
        <v>200</v>
      </c>
      <c r="CE12" s="166">
        <v>100</v>
      </c>
      <c r="CF12" s="166">
        <f t="shared" si="29"/>
        <v>100</v>
      </c>
      <c r="CG12" s="128">
        <f t="shared" si="30"/>
        <v>400</v>
      </c>
      <c r="CH12" s="115"/>
      <c r="CI12" s="27">
        <v>155</v>
      </c>
      <c r="CJ12" s="98">
        <v>105</v>
      </c>
      <c r="CK12" s="98">
        <v>0</v>
      </c>
      <c r="CL12" s="100">
        <f t="shared" si="0"/>
        <v>260</v>
      </c>
      <c r="CM12" s="115"/>
      <c r="CN12" s="173">
        <v>10</v>
      </c>
      <c r="CO12" s="174">
        <v>10</v>
      </c>
      <c r="CP12" s="177">
        <f t="shared" si="31"/>
        <v>20</v>
      </c>
      <c r="CQ12" s="115"/>
      <c r="CR12" s="117">
        <v>260</v>
      </c>
      <c r="CS12" s="110">
        <v>0</v>
      </c>
      <c r="CT12" s="112">
        <f t="shared" si="32"/>
        <v>260</v>
      </c>
      <c r="CU12" s="115"/>
      <c r="CV12" s="178">
        <v>320</v>
      </c>
      <c r="CW12" s="94">
        <v>0</v>
      </c>
      <c r="CX12" s="119">
        <f t="shared" si="33"/>
        <v>320</v>
      </c>
      <c r="CY12" s="115"/>
      <c r="CZ12" s="180">
        <v>60</v>
      </c>
      <c r="DA12" s="191">
        <v>210</v>
      </c>
      <c r="DB12" s="183">
        <v>20</v>
      </c>
      <c r="DC12" s="183">
        <v>0</v>
      </c>
      <c r="DD12" s="185">
        <v>375</v>
      </c>
      <c r="DE12" s="185">
        <v>20</v>
      </c>
      <c r="DF12" s="115"/>
      <c r="DG12" s="187">
        <v>30</v>
      </c>
      <c r="DH12" s="134">
        <v>0</v>
      </c>
      <c r="DI12" s="128">
        <f t="shared" si="34"/>
        <v>30</v>
      </c>
      <c r="DJ12" s="115"/>
      <c r="DK12" s="96">
        <v>0</v>
      </c>
      <c r="DL12" s="98">
        <v>0</v>
      </c>
      <c r="DM12" s="189">
        <f t="shared" si="35"/>
        <v>0</v>
      </c>
      <c r="DN12" s="115"/>
      <c r="DO12" s="194">
        <v>230</v>
      </c>
      <c r="DP12" s="104">
        <v>0</v>
      </c>
      <c r="DQ12" s="105">
        <f t="shared" si="36"/>
        <v>230</v>
      </c>
      <c r="DR12" s="115"/>
      <c r="DS12" s="108">
        <v>0</v>
      </c>
      <c r="DT12" s="110">
        <v>0</v>
      </c>
      <c r="DU12" s="112">
        <f t="shared" si="37"/>
        <v>0</v>
      </c>
      <c r="DV12" s="115"/>
      <c r="DW12" s="217">
        <v>270</v>
      </c>
      <c r="DX12" s="94">
        <v>0</v>
      </c>
      <c r="DY12" s="119">
        <f t="shared" si="38"/>
        <v>270</v>
      </c>
      <c r="DZ12" s="115"/>
      <c r="EA12" s="88">
        <v>72</v>
      </c>
      <c r="EB12" s="120">
        <v>0</v>
      </c>
      <c r="EC12" s="122">
        <f t="shared" si="39"/>
        <v>72</v>
      </c>
      <c r="ED12" s="115"/>
      <c r="EE12" s="221">
        <v>60</v>
      </c>
      <c r="EF12" s="134">
        <v>0</v>
      </c>
      <c r="EG12" s="128">
        <f t="shared" si="40"/>
        <v>60</v>
      </c>
      <c r="EH12" s="115"/>
      <c r="EI12" s="96">
        <v>36</v>
      </c>
      <c r="EJ12" s="98">
        <v>0</v>
      </c>
      <c r="EK12" s="100">
        <f t="shared" si="41"/>
        <v>36</v>
      </c>
      <c r="EL12" s="115"/>
      <c r="EM12" s="148">
        <f t="shared" si="42"/>
        <v>2886</v>
      </c>
      <c r="EN12" s="149">
        <f t="shared" si="43"/>
        <v>1848</v>
      </c>
      <c r="EO12" s="150">
        <f t="shared" si="44"/>
        <v>4734</v>
      </c>
      <c r="EP12" s="115"/>
      <c r="EQ12" s="84"/>
      <c r="ER12" s="84">
        <v>0</v>
      </c>
      <c r="ES12" s="12">
        <f t="shared" si="45"/>
        <v>0</v>
      </c>
      <c r="ET12" s="115"/>
      <c r="EU12" s="84"/>
      <c r="EV12" s="84">
        <v>0</v>
      </c>
      <c r="EW12" s="12">
        <f t="shared" si="46"/>
        <v>0</v>
      </c>
      <c r="EX12" s="115"/>
      <c r="EY12" s="84"/>
      <c r="EZ12" s="84">
        <v>0</v>
      </c>
      <c r="FA12" s="12">
        <f t="shared" si="47"/>
        <v>0</v>
      </c>
    </row>
    <row r="13" spans="1:157" x14ac:dyDescent="0.25">
      <c r="A13" s="26" t="s">
        <v>11</v>
      </c>
      <c r="C13" s="72">
        <v>7</v>
      </c>
      <c r="D13" s="93">
        <v>7</v>
      </c>
      <c r="E13" s="128">
        <f t="shared" si="1"/>
        <v>14</v>
      </c>
      <c r="F13" s="115"/>
      <c r="G13" s="27">
        <v>20</v>
      </c>
      <c r="H13" s="142">
        <v>10</v>
      </c>
      <c r="I13" s="142">
        <v>10</v>
      </c>
      <c r="J13" s="100">
        <f t="shared" si="2"/>
        <v>40</v>
      </c>
      <c r="K13" s="115"/>
      <c r="L13" s="29">
        <v>10</v>
      </c>
      <c r="M13" s="30">
        <v>10</v>
      </c>
      <c r="N13" s="105">
        <f t="shared" si="3"/>
        <v>20</v>
      </c>
      <c r="O13" s="115"/>
      <c r="P13" s="78">
        <v>3</v>
      </c>
      <c r="Q13" s="143">
        <v>3</v>
      </c>
      <c r="R13" s="112">
        <f t="shared" si="4"/>
        <v>6</v>
      </c>
      <c r="S13" s="115"/>
      <c r="T13" s="81">
        <v>20</v>
      </c>
      <c r="U13" s="94">
        <v>20</v>
      </c>
      <c r="V13" s="119">
        <f t="shared" si="5"/>
        <v>40</v>
      </c>
      <c r="W13" s="115"/>
      <c r="X13" s="144">
        <v>10</v>
      </c>
      <c r="Y13" s="120">
        <f t="shared" si="6"/>
        <v>10</v>
      </c>
      <c r="Z13" s="122">
        <f t="shared" si="7"/>
        <v>20</v>
      </c>
      <c r="AA13" s="115"/>
      <c r="AB13" s="95">
        <v>20</v>
      </c>
      <c r="AC13" s="134">
        <f t="shared" si="8"/>
        <v>20</v>
      </c>
      <c r="AD13" s="128">
        <f t="shared" si="9"/>
        <v>40</v>
      </c>
      <c r="AE13" s="115"/>
      <c r="AF13" s="102">
        <v>20</v>
      </c>
      <c r="AG13" s="98">
        <f t="shared" si="10"/>
        <v>20</v>
      </c>
      <c r="AH13" s="100">
        <f t="shared" si="11"/>
        <v>40</v>
      </c>
      <c r="AI13" s="115"/>
      <c r="AJ13" s="114">
        <v>20</v>
      </c>
      <c r="AK13" s="104">
        <f t="shared" si="12"/>
        <v>20</v>
      </c>
      <c r="AL13" s="105">
        <f t="shared" si="13"/>
        <v>40</v>
      </c>
      <c r="AM13" s="115"/>
      <c r="AN13" s="117">
        <v>60</v>
      </c>
      <c r="AO13" s="110">
        <f t="shared" si="14"/>
        <v>60</v>
      </c>
      <c r="AP13" s="112">
        <f t="shared" si="15"/>
        <v>120</v>
      </c>
      <c r="AQ13" s="115"/>
      <c r="AR13" s="124">
        <v>40</v>
      </c>
      <c r="AS13" s="130">
        <v>40</v>
      </c>
      <c r="AT13" s="145">
        <v>0</v>
      </c>
      <c r="AU13" s="119">
        <f t="shared" si="16"/>
        <v>80</v>
      </c>
      <c r="AV13" s="115"/>
      <c r="AW13" s="144">
        <v>0</v>
      </c>
      <c r="AX13" s="144">
        <v>0</v>
      </c>
      <c r="AY13" s="154">
        <v>0</v>
      </c>
      <c r="AZ13" s="154">
        <v>0</v>
      </c>
      <c r="BA13" s="120">
        <v>0</v>
      </c>
      <c r="BB13" s="122">
        <f t="shared" si="17"/>
        <v>0</v>
      </c>
      <c r="BC13" s="115"/>
      <c r="BD13" s="95">
        <v>30</v>
      </c>
      <c r="BE13" s="135">
        <v>20</v>
      </c>
      <c r="BF13" s="135">
        <f t="shared" si="18"/>
        <v>10</v>
      </c>
      <c r="BG13" s="128">
        <f t="shared" si="19"/>
        <v>60</v>
      </c>
      <c r="BH13" s="115"/>
      <c r="BI13" s="27">
        <v>10</v>
      </c>
      <c r="BJ13" s="98">
        <f t="shared" si="20"/>
        <v>10</v>
      </c>
      <c r="BK13" s="100">
        <f t="shared" si="21"/>
        <v>20</v>
      </c>
      <c r="BL13" s="115"/>
      <c r="BM13" s="146">
        <v>10</v>
      </c>
      <c r="BN13" s="104">
        <f t="shared" si="22"/>
        <v>10</v>
      </c>
      <c r="BO13" s="105">
        <f t="shared" si="23"/>
        <v>20</v>
      </c>
      <c r="BP13" s="115"/>
      <c r="BQ13" s="140">
        <v>10</v>
      </c>
      <c r="BR13" s="110">
        <f t="shared" si="24"/>
        <v>10</v>
      </c>
      <c r="BS13" s="112">
        <f t="shared" si="25"/>
        <v>20</v>
      </c>
      <c r="BT13" s="115"/>
      <c r="BU13" s="147">
        <v>15</v>
      </c>
      <c r="BV13" s="94">
        <f t="shared" si="26"/>
        <v>15</v>
      </c>
      <c r="BW13" s="119">
        <f t="shared" si="27"/>
        <v>30</v>
      </c>
      <c r="BX13" s="115"/>
      <c r="BY13" s="144">
        <v>10</v>
      </c>
      <c r="BZ13" s="156">
        <v>10</v>
      </c>
      <c r="CA13" s="160">
        <v>0</v>
      </c>
      <c r="CB13" s="158">
        <f t="shared" si="28"/>
        <v>20</v>
      </c>
      <c r="CC13" s="115"/>
      <c r="CD13" s="95">
        <v>35</v>
      </c>
      <c r="CE13" s="166">
        <v>20</v>
      </c>
      <c r="CF13" s="166">
        <f t="shared" si="29"/>
        <v>15</v>
      </c>
      <c r="CG13" s="128">
        <f t="shared" si="30"/>
        <v>70</v>
      </c>
      <c r="CH13" s="115"/>
      <c r="CI13" s="27">
        <v>25</v>
      </c>
      <c r="CJ13" s="98">
        <v>20</v>
      </c>
      <c r="CK13" s="98">
        <v>0</v>
      </c>
      <c r="CL13" s="100">
        <f t="shared" si="0"/>
        <v>45</v>
      </c>
      <c r="CM13" s="115"/>
      <c r="CN13" s="173">
        <v>0</v>
      </c>
      <c r="CO13" s="174">
        <v>0</v>
      </c>
      <c r="CP13" s="177">
        <f t="shared" si="31"/>
        <v>0</v>
      </c>
      <c r="CQ13" s="115"/>
      <c r="CR13" s="117">
        <v>40</v>
      </c>
      <c r="CS13" s="110">
        <v>0</v>
      </c>
      <c r="CT13" s="112">
        <f t="shared" si="32"/>
        <v>40</v>
      </c>
      <c r="CU13" s="115"/>
      <c r="CV13" s="178">
        <v>50</v>
      </c>
      <c r="CW13" s="94">
        <v>0</v>
      </c>
      <c r="CX13" s="119">
        <f t="shared" si="33"/>
        <v>50</v>
      </c>
      <c r="CY13" s="115"/>
      <c r="CZ13" s="180">
        <v>0</v>
      </c>
      <c r="DA13" s="191">
        <v>0</v>
      </c>
      <c r="DB13" s="183">
        <v>0</v>
      </c>
      <c r="DC13" s="183">
        <v>3</v>
      </c>
      <c r="DD13" s="185">
        <v>4</v>
      </c>
      <c r="DE13" s="185">
        <v>3</v>
      </c>
      <c r="DF13" s="115"/>
      <c r="DG13" s="187">
        <v>10</v>
      </c>
      <c r="DH13" s="134">
        <v>0</v>
      </c>
      <c r="DI13" s="128">
        <f t="shared" si="34"/>
        <v>10</v>
      </c>
      <c r="DJ13" s="115"/>
      <c r="DK13" s="96">
        <v>0</v>
      </c>
      <c r="DL13" s="98">
        <v>0</v>
      </c>
      <c r="DM13" s="189">
        <f t="shared" si="35"/>
        <v>0</v>
      </c>
      <c r="DN13" s="115"/>
      <c r="DO13" s="194">
        <v>50</v>
      </c>
      <c r="DP13" s="104">
        <v>0</v>
      </c>
      <c r="DQ13" s="105">
        <f t="shared" si="36"/>
        <v>50</v>
      </c>
      <c r="DR13" s="115"/>
      <c r="DS13" s="108">
        <v>0</v>
      </c>
      <c r="DT13" s="110">
        <v>0</v>
      </c>
      <c r="DU13" s="112">
        <f t="shared" si="37"/>
        <v>0</v>
      </c>
      <c r="DV13" s="115"/>
      <c r="DW13" s="217">
        <v>50</v>
      </c>
      <c r="DX13" s="94">
        <v>0</v>
      </c>
      <c r="DY13" s="119">
        <f t="shared" si="38"/>
        <v>50</v>
      </c>
      <c r="DZ13" s="115"/>
      <c r="EA13" s="88">
        <v>18</v>
      </c>
      <c r="EB13" s="120">
        <v>0</v>
      </c>
      <c r="EC13" s="122">
        <f t="shared" si="39"/>
        <v>18</v>
      </c>
      <c r="ED13" s="115"/>
      <c r="EE13" s="221">
        <v>20</v>
      </c>
      <c r="EF13" s="134">
        <v>0</v>
      </c>
      <c r="EG13" s="128">
        <f t="shared" si="40"/>
        <v>20</v>
      </c>
      <c r="EH13" s="115"/>
      <c r="EI13" s="96">
        <v>12</v>
      </c>
      <c r="EJ13" s="98">
        <v>0</v>
      </c>
      <c r="EK13" s="100">
        <f t="shared" si="41"/>
        <v>12</v>
      </c>
      <c r="EL13" s="115"/>
      <c r="EM13" s="148">
        <f t="shared" si="42"/>
        <v>625</v>
      </c>
      <c r="EN13" s="149">
        <f t="shared" si="43"/>
        <v>373</v>
      </c>
      <c r="EO13" s="150">
        <f t="shared" si="44"/>
        <v>998</v>
      </c>
      <c r="EP13" s="115"/>
      <c r="EQ13" s="84"/>
      <c r="ER13" s="84">
        <v>0</v>
      </c>
      <c r="ES13" s="12">
        <f t="shared" si="45"/>
        <v>0</v>
      </c>
      <c r="ET13" s="115"/>
      <c r="EU13" s="84"/>
      <c r="EV13" s="84">
        <v>0</v>
      </c>
      <c r="EW13" s="12">
        <f t="shared" si="46"/>
        <v>0</v>
      </c>
      <c r="EX13" s="115"/>
      <c r="EY13" s="84"/>
      <c r="EZ13" s="84">
        <v>0</v>
      </c>
      <c r="FA13" s="12">
        <f t="shared" si="47"/>
        <v>0</v>
      </c>
    </row>
    <row r="14" spans="1:157" x14ac:dyDescent="0.25">
      <c r="A14" s="26" t="s">
        <v>12</v>
      </c>
      <c r="C14" s="72">
        <v>37</v>
      </c>
      <c r="D14" s="93">
        <v>37</v>
      </c>
      <c r="E14" s="128">
        <f t="shared" si="1"/>
        <v>74</v>
      </c>
      <c r="F14" s="115"/>
      <c r="G14" s="27">
        <v>70</v>
      </c>
      <c r="H14" s="142">
        <v>30</v>
      </c>
      <c r="I14" s="142">
        <v>40</v>
      </c>
      <c r="J14" s="100">
        <f t="shared" si="2"/>
        <v>140</v>
      </c>
      <c r="K14" s="115"/>
      <c r="L14" s="29">
        <v>20</v>
      </c>
      <c r="M14" s="30">
        <v>20</v>
      </c>
      <c r="N14" s="105">
        <f t="shared" si="3"/>
        <v>40</v>
      </c>
      <c r="O14" s="115"/>
      <c r="P14" s="78">
        <v>23</v>
      </c>
      <c r="Q14" s="143">
        <v>23</v>
      </c>
      <c r="R14" s="112">
        <f t="shared" si="4"/>
        <v>46</v>
      </c>
      <c r="S14" s="115"/>
      <c r="T14" s="81">
        <v>90</v>
      </c>
      <c r="U14" s="94">
        <v>90</v>
      </c>
      <c r="V14" s="119">
        <f t="shared" si="5"/>
        <v>180</v>
      </c>
      <c r="W14" s="115"/>
      <c r="X14" s="144">
        <v>50</v>
      </c>
      <c r="Y14" s="120">
        <f t="shared" si="6"/>
        <v>50</v>
      </c>
      <c r="Z14" s="122">
        <f t="shared" si="7"/>
        <v>100</v>
      </c>
      <c r="AA14" s="115"/>
      <c r="AB14" s="95">
        <v>120</v>
      </c>
      <c r="AC14" s="134">
        <f t="shared" si="8"/>
        <v>120</v>
      </c>
      <c r="AD14" s="128">
        <f t="shared" si="9"/>
        <v>240</v>
      </c>
      <c r="AE14" s="115"/>
      <c r="AF14" s="102">
        <v>80</v>
      </c>
      <c r="AG14" s="98">
        <f t="shared" si="10"/>
        <v>80</v>
      </c>
      <c r="AH14" s="100">
        <f t="shared" si="11"/>
        <v>160</v>
      </c>
      <c r="AI14" s="115"/>
      <c r="AJ14" s="114">
        <v>90</v>
      </c>
      <c r="AK14" s="104">
        <f t="shared" si="12"/>
        <v>90</v>
      </c>
      <c r="AL14" s="105">
        <f t="shared" si="13"/>
        <v>180</v>
      </c>
      <c r="AM14" s="115"/>
      <c r="AN14" s="117">
        <v>300</v>
      </c>
      <c r="AO14" s="110">
        <f t="shared" si="14"/>
        <v>300</v>
      </c>
      <c r="AP14" s="112">
        <f t="shared" si="15"/>
        <v>600</v>
      </c>
      <c r="AQ14" s="115"/>
      <c r="AR14" s="124">
        <v>230</v>
      </c>
      <c r="AS14" s="130">
        <v>220</v>
      </c>
      <c r="AT14" s="145">
        <v>10</v>
      </c>
      <c r="AU14" s="119">
        <f t="shared" si="16"/>
        <v>460</v>
      </c>
      <c r="AV14" s="115"/>
      <c r="AW14" s="144">
        <v>0</v>
      </c>
      <c r="AX14" s="144">
        <v>0</v>
      </c>
      <c r="AY14" s="154">
        <v>0</v>
      </c>
      <c r="AZ14" s="154">
        <v>650</v>
      </c>
      <c r="BA14" s="120">
        <v>0</v>
      </c>
      <c r="BB14" s="122">
        <f t="shared" si="17"/>
        <v>650</v>
      </c>
      <c r="BC14" s="115"/>
      <c r="BD14" s="95">
        <v>190</v>
      </c>
      <c r="BE14" s="135">
        <v>80</v>
      </c>
      <c r="BF14" s="135">
        <f t="shared" si="18"/>
        <v>110</v>
      </c>
      <c r="BG14" s="128">
        <f t="shared" si="19"/>
        <v>380</v>
      </c>
      <c r="BH14" s="115"/>
      <c r="BI14" s="27">
        <v>40</v>
      </c>
      <c r="BJ14" s="98">
        <f t="shared" si="20"/>
        <v>40</v>
      </c>
      <c r="BK14" s="100">
        <f t="shared" si="21"/>
        <v>80</v>
      </c>
      <c r="BL14" s="115"/>
      <c r="BM14" s="146">
        <v>10</v>
      </c>
      <c r="BN14" s="104">
        <f t="shared" si="22"/>
        <v>10</v>
      </c>
      <c r="BO14" s="105">
        <f t="shared" si="23"/>
        <v>20</v>
      </c>
      <c r="BP14" s="115"/>
      <c r="BQ14" s="140">
        <v>30</v>
      </c>
      <c r="BR14" s="110">
        <f t="shared" si="24"/>
        <v>30</v>
      </c>
      <c r="BS14" s="112">
        <f t="shared" si="25"/>
        <v>60</v>
      </c>
      <c r="BT14" s="115"/>
      <c r="BU14" s="147">
        <v>75</v>
      </c>
      <c r="BV14" s="94">
        <f t="shared" si="26"/>
        <v>75</v>
      </c>
      <c r="BW14" s="119">
        <f t="shared" si="27"/>
        <v>150</v>
      </c>
      <c r="BX14" s="115"/>
      <c r="BY14" s="144">
        <v>20</v>
      </c>
      <c r="BZ14" s="156">
        <v>10</v>
      </c>
      <c r="CA14" s="160">
        <v>10</v>
      </c>
      <c r="CB14" s="158">
        <f t="shared" si="28"/>
        <v>40</v>
      </c>
      <c r="CC14" s="115"/>
      <c r="CD14" s="95">
        <v>215</v>
      </c>
      <c r="CE14" s="166">
        <v>100</v>
      </c>
      <c r="CF14" s="166">
        <f t="shared" si="29"/>
        <v>115</v>
      </c>
      <c r="CG14" s="128">
        <f t="shared" si="30"/>
        <v>430</v>
      </c>
      <c r="CH14" s="115"/>
      <c r="CI14" s="27">
        <v>155</v>
      </c>
      <c r="CJ14" s="98">
        <v>105</v>
      </c>
      <c r="CK14" s="98">
        <v>0</v>
      </c>
      <c r="CL14" s="100">
        <f t="shared" si="0"/>
        <v>260</v>
      </c>
      <c r="CM14" s="115"/>
      <c r="CN14" s="173">
        <v>10</v>
      </c>
      <c r="CO14" s="174">
        <v>10</v>
      </c>
      <c r="CP14" s="177">
        <f t="shared" si="31"/>
        <v>20</v>
      </c>
      <c r="CQ14" s="115"/>
      <c r="CR14" s="117">
        <v>265</v>
      </c>
      <c r="CS14" s="110">
        <v>0</v>
      </c>
      <c r="CT14" s="112">
        <f t="shared" si="32"/>
        <v>265</v>
      </c>
      <c r="CU14" s="115"/>
      <c r="CV14" s="178">
        <v>300</v>
      </c>
      <c r="CW14" s="94">
        <v>0</v>
      </c>
      <c r="CX14" s="119">
        <f t="shared" si="33"/>
        <v>300</v>
      </c>
      <c r="CY14" s="115"/>
      <c r="CZ14" s="180">
        <v>10</v>
      </c>
      <c r="DA14" s="191">
        <v>0</v>
      </c>
      <c r="DB14" s="183">
        <v>30</v>
      </c>
      <c r="DC14" s="183">
        <v>0</v>
      </c>
      <c r="DD14" s="185">
        <v>40</v>
      </c>
      <c r="DE14" s="185">
        <v>30</v>
      </c>
      <c r="DF14" s="115"/>
      <c r="DG14" s="187">
        <v>30</v>
      </c>
      <c r="DH14" s="134">
        <v>0</v>
      </c>
      <c r="DI14" s="128">
        <f t="shared" si="34"/>
        <v>30</v>
      </c>
      <c r="DJ14" s="115"/>
      <c r="DK14" s="96">
        <v>0</v>
      </c>
      <c r="DL14" s="98">
        <v>0</v>
      </c>
      <c r="DM14" s="189">
        <f t="shared" si="35"/>
        <v>0</v>
      </c>
      <c r="DN14" s="115"/>
      <c r="DO14" s="194">
        <v>230</v>
      </c>
      <c r="DP14" s="104">
        <v>0</v>
      </c>
      <c r="DQ14" s="105">
        <f t="shared" si="36"/>
        <v>230</v>
      </c>
      <c r="DR14" s="115"/>
      <c r="DS14" s="108">
        <v>0</v>
      </c>
      <c r="DT14" s="110">
        <v>0</v>
      </c>
      <c r="DU14" s="112">
        <f t="shared" si="37"/>
        <v>0</v>
      </c>
      <c r="DV14" s="115"/>
      <c r="DW14" s="217">
        <v>230</v>
      </c>
      <c r="DX14" s="94">
        <v>0</v>
      </c>
      <c r="DY14" s="119">
        <f t="shared" si="38"/>
        <v>230</v>
      </c>
      <c r="DZ14" s="115"/>
      <c r="EA14" s="88">
        <v>66</v>
      </c>
      <c r="EB14" s="120">
        <v>0</v>
      </c>
      <c r="EC14" s="122">
        <f t="shared" si="39"/>
        <v>66</v>
      </c>
      <c r="ED14" s="115"/>
      <c r="EE14" s="221">
        <v>60</v>
      </c>
      <c r="EF14" s="134">
        <v>0</v>
      </c>
      <c r="EG14" s="128">
        <f t="shared" si="40"/>
        <v>60</v>
      </c>
      <c r="EH14" s="115"/>
      <c r="EI14" s="96">
        <v>126</v>
      </c>
      <c r="EJ14" s="98">
        <v>0</v>
      </c>
      <c r="EK14" s="100">
        <f t="shared" si="41"/>
        <v>126</v>
      </c>
      <c r="EL14" s="115"/>
      <c r="EM14" s="148">
        <f t="shared" si="42"/>
        <v>3812</v>
      </c>
      <c r="EN14" s="149">
        <f t="shared" si="43"/>
        <v>1845</v>
      </c>
      <c r="EO14" s="150">
        <f t="shared" si="44"/>
        <v>5657</v>
      </c>
      <c r="EP14" s="115"/>
      <c r="EQ14" s="84"/>
      <c r="ER14" s="84">
        <v>0</v>
      </c>
      <c r="ES14" s="12">
        <f t="shared" si="45"/>
        <v>0</v>
      </c>
      <c r="ET14" s="115"/>
      <c r="EU14" s="84"/>
      <c r="EV14" s="84">
        <v>0</v>
      </c>
      <c r="EW14" s="12">
        <f t="shared" si="46"/>
        <v>0</v>
      </c>
      <c r="EX14" s="115"/>
      <c r="EY14" s="84"/>
      <c r="EZ14" s="84">
        <v>0</v>
      </c>
      <c r="FA14" s="12">
        <f t="shared" si="47"/>
        <v>0</v>
      </c>
    </row>
    <row r="15" spans="1:157" x14ac:dyDescent="0.25">
      <c r="A15" s="26" t="s">
        <v>13</v>
      </c>
      <c r="C15" s="72">
        <v>60</v>
      </c>
      <c r="D15" s="93">
        <v>60</v>
      </c>
      <c r="E15" s="128">
        <f t="shared" si="1"/>
        <v>120</v>
      </c>
      <c r="F15" s="115"/>
      <c r="G15" s="27">
        <v>120</v>
      </c>
      <c r="H15" s="142">
        <v>50</v>
      </c>
      <c r="I15" s="142">
        <v>70</v>
      </c>
      <c r="J15" s="100">
        <f t="shared" si="2"/>
        <v>240</v>
      </c>
      <c r="K15" s="115"/>
      <c r="L15" s="29">
        <v>30</v>
      </c>
      <c r="M15" s="30">
        <v>30</v>
      </c>
      <c r="N15" s="105">
        <f t="shared" si="3"/>
        <v>60</v>
      </c>
      <c r="O15" s="115"/>
      <c r="P15" s="78">
        <v>58</v>
      </c>
      <c r="Q15" s="143">
        <v>58</v>
      </c>
      <c r="R15" s="112">
        <f t="shared" si="4"/>
        <v>116</v>
      </c>
      <c r="S15" s="115"/>
      <c r="T15" s="81">
        <v>180</v>
      </c>
      <c r="U15" s="94">
        <v>180</v>
      </c>
      <c r="V15" s="119">
        <f t="shared" si="5"/>
        <v>360</v>
      </c>
      <c r="W15" s="115"/>
      <c r="X15" s="144">
        <v>90</v>
      </c>
      <c r="Y15" s="120">
        <f t="shared" si="6"/>
        <v>90</v>
      </c>
      <c r="Z15" s="122">
        <f t="shared" si="7"/>
        <v>180</v>
      </c>
      <c r="AA15" s="115"/>
      <c r="AB15" s="95">
        <v>260</v>
      </c>
      <c r="AC15" s="134">
        <f t="shared" si="8"/>
        <v>260</v>
      </c>
      <c r="AD15" s="128">
        <f t="shared" si="9"/>
        <v>520</v>
      </c>
      <c r="AE15" s="115"/>
      <c r="AF15" s="102">
        <v>180</v>
      </c>
      <c r="AG15" s="98">
        <f t="shared" si="10"/>
        <v>180</v>
      </c>
      <c r="AH15" s="100">
        <f t="shared" si="11"/>
        <v>360</v>
      </c>
      <c r="AI15" s="115"/>
      <c r="AJ15" s="114">
        <v>200</v>
      </c>
      <c r="AK15" s="104">
        <f t="shared" si="12"/>
        <v>200</v>
      </c>
      <c r="AL15" s="105">
        <f t="shared" si="13"/>
        <v>400</v>
      </c>
      <c r="AM15" s="115"/>
      <c r="AN15" s="117">
        <v>580</v>
      </c>
      <c r="AO15" s="110">
        <f t="shared" si="14"/>
        <v>580</v>
      </c>
      <c r="AP15" s="112">
        <f t="shared" si="15"/>
        <v>1160</v>
      </c>
      <c r="AQ15" s="115"/>
      <c r="AR15" s="124">
        <v>500</v>
      </c>
      <c r="AS15" s="130">
        <v>480</v>
      </c>
      <c r="AT15" s="145">
        <v>20</v>
      </c>
      <c r="AU15" s="119">
        <f t="shared" si="16"/>
        <v>1000</v>
      </c>
      <c r="AV15" s="115"/>
      <c r="AW15" s="144">
        <v>0</v>
      </c>
      <c r="AX15" s="144">
        <v>0</v>
      </c>
      <c r="AY15" s="154">
        <v>0</v>
      </c>
      <c r="AZ15" s="154">
        <v>0</v>
      </c>
      <c r="BA15" s="120">
        <v>0</v>
      </c>
      <c r="BB15" s="122">
        <f t="shared" si="17"/>
        <v>0</v>
      </c>
      <c r="BC15" s="115"/>
      <c r="BD15" s="95">
        <v>420</v>
      </c>
      <c r="BE15" s="135">
        <v>160</v>
      </c>
      <c r="BF15" s="135">
        <f t="shared" si="18"/>
        <v>260</v>
      </c>
      <c r="BG15" s="128">
        <f t="shared" si="19"/>
        <v>840</v>
      </c>
      <c r="BH15" s="115"/>
      <c r="BI15" s="27">
        <v>80</v>
      </c>
      <c r="BJ15" s="98">
        <f t="shared" si="20"/>
        <v>80</v>
      </c>
      <c r="BK15" s="100">
        <f t="shared" si="21"/>
        <v>160</v>
      </c>
      <c r="BL15" s="115"/>
      <c r="BM15" s="146">
        <v>20</v>
      </c>
      <c r="BN15" s="104">
        <f t="shared" si="22"/>
        <v>20</v>
      </c>
      <c r="BO15" s="105">
        <f t="shared" si="23"/>
        <v>40</v>
      </c>
      <c r="BP15" s="115"/>
      <c r="BQ15" s="140">
        <v>70</v>
      </c>
      <c r="BR15" s="110">
        <f t="shared" si="24"/>
        <v>70</v>
      </c>
      <c r="BS15" s="112">
        <f t="shared" si="25"/>
        <v>140</v>
      </c>
      <c r="BT15" s="115"/>
      <c r="BU15" s="147">
        <v>170</v>
      </c>
      <c r="BV15" s="94">
        <f t="shared" si="26"/>
        <v>170</v>
      </c>
      <c r="BW15" s="119">
        <f t="shared" si="27"/>
        <v>340</v>
      </c>
      <c r="BX15" s="115"/>
      <c r="BY15" s="144">
        <v>50</v>
      </c>
      <c r="BZ15" s="156">
        <v>20</v>
      </c>
      <c r="CA15" s="160">
        <v>30</v>
      </c>
      <c r="CB15" s="158">
        <f t="shared" si="28"/>
        <v>100</v>
      </c>
      <c r="CC15" s="115"/>
      <c r="CD15" s="95">
        <v>500</v>
      </c>
      <c r="CE15" s="166">
        <v>240</v>
      </c>
      <c r="CF15" s="166">
        <f t="shared" si="29"/>
        <v>260</v>
      </c>
      <c r="CG15" s="128">
        <f t="shared" si="30"/>
        <v>1000</v>
      </c>
      <c r="CH15" s="115"/>
      <c r="CI15" s="27">
        <v>395</v>
      </c>
      <c r="CJ15" s="98">
        <v>265</v>
      </c>
      <c r="CK15" s="98">
        <v>0</v>
      </c>
      <c r="CL15" s="100">
        <f t="shared" si="0"/>
        <v>660</v>
      </c>
      <c r="CM15" s="115"/>
      <c r="CN15" s="173">
        <v>10</v>
      </c>
      <c r="CO15" s="174">
        <v>10</v>
      </c>
      <c r="CP15" s="177">
        <f t="shared" si="31"/>
        <v>20</v>
      </c>
      <c r="CQ15" s="115"/>
      <c r="CR15" s="117">
        <v>665</v>
      </c>
      <c r="CS15" s="110">
        <v>0</v>
      </c>
      <c r="CT15" s="112">
        <f t="shared" si="32"/>
        <v>665</v>
      </c>
      <c r="CU15" s="115"/>
      <c r="CV15" s="178">
        <v>925</v>
      </c>
      <c r="CW15" s="94">
        <v>0</v>
      </c>
      <c r="CX15" s="119">
        <f t="shared" si="33"/>
        <v>925</v>
      </c>
      <c r="CY15" s="115"/>
      <c r="CZ15" s="180">
        <v>20</v>
      </c>
      <c r="DA15" s="191">
        <v>30</v>
      </c>
      <c r="DB15" s="183">
        <v>90</v>
      </c>
      <c r="DC15" s="183">
        <v>5</v>
      </c>
      <c r="DD15" s="185">
        <v>120</v>
      </c>
      <c r="DE15" s="185">
        <v>95</v>
      </c>
      <c r="DF15" s="115"/>
      <c r="DG15" s="187">
        <v>70</v>
      </c>
      <c r="DH15" s="134">
        <v>0</v>
      </c>
      <c r="DI15" s="128">
        <f t="shared" si="34"/>
        <v>70</v>
      </c>
      <c r="DJ15" s="115"/>
      <c r="DK15" s="96">
        <v>0</v>
      </c>
      <c r="DL15" s="98">
        <v>0</v>
      </c>
      <c r="DM15" s="189">
        <f t="shared" si="35"/>
        <v>0</v>
      </c>
      <c r="DN15" s="115"/>
      <c r="DO15" s="194">
        <v>790</v>
      </c>
      <c r="DP15" s="104">
        <v>0</v>
      </c>
      <c r="DQ15" s="105">
        <f t="shared" si="36"/>
        <v>790</v>
      </c>
      <c r="DR15" s="115"/>
      <c r="DS15" s="108">
        <v>0</v>
      </c>
      <c r="DT15" s="110">
        <v>0</v>
      </c>
      <c r="DU15" s="112">
        <f t="shared" si="37"/>
        <v>0</v>
      </c>
      <c r="DV15" s="115"/>
      <c r="DW15" s="217">
        <v>790</v>
      </c>
      <c r="DX15" s="94">
        <v>0</v>
      </c>
      <c r="DY15" s="119">
        <f t="shared" si="38"/>
        <v>790</v>
      </c>
      <c r="DZ15" s="115"/>
      <c r="EA15" s="88">
        <v>222</v>
      </c>
      <c r="EB15" s="120">
        <v>0</v>
      </c>
      <c r="EC15" s="122">
        <f t="shared" si="39"/>
        <v>222</v>
      </c>
      <c r="ED15" s="115"/>
      <c r="EE15" s="221">
        <v>350</v>
      </c>
      <c r="EF15" s="134">
        <v>0</v>
      </c>
      <c r="EG15" s="128">
        <f t="shared" si="40"/>
        <v>350</v>
      </c>
      <c r="EH15" s="115"/>
      <c r="EI15" s="96">
        <v>396</v>
      </c>
      <c r="EJ15" s="98">
        <v>0</v>
      </c>
      <c r="EK15" s="100">
        <f t="shared" si="41"/>
        <v>396</v>
      </c>
      <c r="EL15" s="115"/>
      <c r="EM15" s="148">
        <f t="shared" si="42"/>
        <v>8181</v>
      </c>
      <c r="EN15" s="149">
        <f t="shared" si="43"/>
        <v>3988</v>
      </c>
      <c r="EO15" s="150">
        <f t="shared" si="44"/>
        <v>12169</v>
      </c>
      <c r="EP15" s="115"/>
      <c r="EQ15" s="84"/>
      <c r="ER15" s="84">
        <v>0</v>
      </c>
      <c r="ES15" s="12">
        <f t="shared" si="45"/>
        <v>0</v>
      </c>
      <c r="ET15" s="115"/>
      <c r="EU15" s="84"/>
      <c r="EV15" s="84">
        <v>0</v>
      </c>
      <c r="EW15" s="12">
        <f t="shared" si="46"/>
        <v>0</v>
      </c>
      <c r="EX15" s="115"/>
      <c r="EY15" s="84"/>
      <c r="EZ15" s="84">
        <v>0</v>
      </c>
      <c r="FA15" s="12">
        <f t="shared" si="47"/>
        <v>0</v>
      </c>
    </row>
    <row r="16" spans="1:157" x14ac:dyDescent="0.25">
      <c r="A16" s="26" t="s">
        <v>4</v>
      </c>
      <c r="C16" s="72">
        <v>1535</v>
      </c>
      <c r="D16" s="93">
        <v>1535</v>
      </c>
      <c r="E16" s="128">
        <f t="shared" si="1"/>
        <v>3070</v>
      </c>
      <c r="F16" s="115"/>
      <c r="G16" s="27">
        <v>600</v>
      </c>
      <c r="H16" s="142">
        <v>230</v>
      </c>
      <c r="I16" s="142">
        <v>370</v>
      </c>
      <c r="J16" s="100">
        <f t="shared" si="2"/>
        <v>1200</v>
      </c>
      <c r="K16" s="115"/>
      <c r="L16" s="29">
        <v>140</v>
      </c>
      <c r="M16" s="30">
        <v>140</v>
      </c>
      <c r="N16" s="105">
        <f t="shared" si="3"/>
        <v>280</v>
      </c>
      <c r="O16" s="115"/>
      <c r="P16" s="78">
        <v>62</v>
      </c>
      <c r="Q16" s="143">
        <v>62</v>
      </c>
      <c r="R16" s="112">
        <f t="shared" si="4"/>
        <v>124</v>
      </c>
      <c r="S16" s="115"/>
      <c r="T16" s="81">
        <v>600</v>
      </c>
      <c r="U16" s="94">
        <v>600</v>
      </c>
      <c r="V16" s="119">
        <f t="shared" si="5"/>
        <v>1200</v>
      </c>
      <c r="W16" s="115"/>
      <c r="X16" s="144">
        <v>280</v>
      </c>
      <c r="Y16" s="120">
        <f t="shared" si="6"/>
        <v>280</v>
      </c>
      <c r="Z16" s="122">
        <f t="shared" si="7"/>
        <v>560</v>
      </c>
      <c r="AA16" s="115"/>
      <c r="AB16" s="95">
        <v>840</v>
      </c>
      <c r="AC16" s="134">
        <f t="shared" si="8"/>
        <v>840</v>
      </c>
      <c r="AD16" s="128">
        <f t="shared" si="9"/>
        <v>1680</v>
      </c>
      <c r="AE16" s="115"/>
      <c r="AF16" s="102">
        <v>550</v>
      </c>
      <c r="AG16" s="98">
        <f t="shared" si="10"/>
        <v>550</v>
      </c>
      <c r="AH16" s="100">
        <f t="shared" si="11"/>
        <v>1100</v>
      </c>
      <c r="AI16" s="115"/>
      <c r="AJ16" s="114">
        <v>610</v>
      </c>
      <c r="AK16" s="104">
        <f t="shared" si="12"/>
        <v>610</v>
      </c>
      <c r="AL16" s="105">
        <f t="shared" si="13"/>
        <v>1220</v>
      </c>
      <c r="AM16" s="115"/>
      <c r="AN16" s="117">
        <v>1900</v>
      </c>
      <c r="AO16" s="110">
        <f t="shared" si="14"/>
        <v>1900</v>
      </c>
      <c r="AP16" s="112">
        <f t="shared" si="15"/>
        <v>3800</v>
      </c>
      <c r="AQ16" s="115"/>
      <c r="AR16" s="124">
        <v>1630</v>
      </c>
      <c r="AS16" s="130">
        <v>1550</v>
      </c>
      <c r="AT16" s="145">
        <v>80</v>
      </c>
      <c r="AU16" s="119">
        <f t="shared" si="16"/>
        <v>3260</v>
      </c>
      <c r="AV16" s="115"/>
      <c r="AW16" s="144">
        <v>0</v>
      </c>
      <c r="AX16" s="144">
        <v>0</v>
      </c>
      <c r="AY16" s="154">
        <v>0</v>
      </c>
      <c r="AZ16" s="154">
        <v>0</v>
      </c>
      <c r="BA16" s="120">
        <v>0</v>
      </c>
      <c r="BB16" s="122">
        <f t="shared" si="17"/>
        <v>0</v>
      </c>
      <c r="BC16" s="115"/>
      <c r="BD16" s="95">
        <v>1300</v>
      </c>
      <c r="BE16" s="135">
        <v>510</v>
      </c>
      <c r="BF16" s="135">
        <f t="shared" si="18"/>
        <v>790</v>
      </c>
      <c r="BG16" s="128">
        <f t="shared" si="19"/>
        <v>2600</v>
      </c>
      <c r="BH16" s="115"/>
      <c r="BI16" s="27">
        <v>220</v>
      </c>
      <c r="BJ16" s="98">
        <f t="shared" si="20"/>
        <v>220</v>
      </c>
      <c r="BK16" s="100">
        <f t="shared" si="21"/>
        <v>440</v>
      </c>
      <c r="BL16" s="115"/>
      <c r="BM16" s="146">
        <v>60</v>
      </c>
      <c r="BN16" s="104">
        <f t="shared" si="22"/>
        <v>60</v>
      </c>
      <c r="BO16" s="105">
        <f t="shared" si="23"/>
        <v>120</v>
      </c>
      <c r="BP16" s="115"/>
      <c r="BQ16" s="140">
        <v>210</v>
      </c>
      <c r="BR16" s="110">
        <f t="shared" si="24"/>
        <v>210</v>
      </c>
      <c r="BS16" s="112">
        <f t="shared" si="25"/>
        <v>420</v>
      </c>
      <c r="BT16" s="115"/>
      <c r="BU16" s="147">
        <v>490</v>
      </c>
      <c r="BV16" s="94">
        <f t="shared" si="26"/>
        <v>490</v>
      </c>
      <c r="BW16" s="119">
        <f t="shared" si="27"/>
        <v>980</v>
      </c>
      <c r="BX16" s="115"/>
      <c r="BY16" s="144">
        <v>170</v>
      </c>
      <c r="BZ16" s="156">
        <v>100</v>
      </c>
      <c r="CA16" s="160">
        <v>70</v>
      </c>
      <c r="CB16" s="158">
        <f t="shared" si="28"/>
        <v>340</v>
      </c>
      <c r="CC16" s="115"/>
      <c r="CD16" s="95">
        <v>1450</v>
      </c>
      <c r="CE16" s="166">
        <v>680</v>
      </c>
      <c r="CF16" s="166">
        <f t="shared" si="29"/>
        <v>770</v>
      </c>
      <c r="CG16" s="128">
        <f t="shared" si="30"/>
        <v>2900</v>
      </c>
      <c r="CH16" s="115"/>
      <c r="CI16" s="27">
        <v>1145</v>
      </c>
      <c r="CJ16" s="98">
        <v>765</v>
      </c>
      <c r="CK16" s="98">
        <v>0</v>
      </c>
      <c r="CL16" s="100">
        <f t="shared" si="0"/>
        <v>1910</v>
      </c>
      <c r="CM16" s="115"/>
      <c r="CN16" s="173">
        <v>30</v>
      </c>
      <c r="CO16" s="174">
        <v>30</v>
      </c>
      <c r="CP16" s="177">
        <f t="shared" si="31"/>
        <v>60</v>
      </c>
      <c r="CQ16" s="115"/>
      <c r="CR16" s="117">
        <v>1930</v>
      </c>
      <c r="CS16" s="110">
        <v>0</v>
      </c>
      <c r="CT16" s="112">
        <f t="shared" si="32"/>
        <v>1930</v>
      </c>
      <c r="CU16" s="115"/>
      <c r="CV16" s="178">
        <v>2330</v>
      </c>
      <c r="CW16" s="94">
        <v>0</v>
      </c>
      <c r="CX16" s="119">
        <f t="shared" si="33"/>
        <v>2330</v>
      </c>
      <c r="CY16" s="115"/>
      <c r="CZ16" s="180">
        <v>0</v>
      </c>
      <c r="DA16" s="191">
        <v>0</v>
      </c>
      <c r="DB16" s="183">
        <v>0</v>
      </c>
      <c r="DC16" s="183">
        <v>0</v>
      </c>
      <c r="DD16" s="185">
        <v>0</v>
      </c>
      <c r="DE16" s="185">
        <v>0</v>
      </c>
      <c r="DF16" s="115"/>
      <c r="DG16" s="187">
        <v>170</v>
      </c>
      <c r="DH16" s="134">
        <v>0</v>
      </c>
      <c r="DI16" s="128">
        <f t="shared" si="34"/>
        <v>170</v>
      </c>
      <c r="DJ16" s="115"/>
      <c r="DK16" s="96">
        <v>1170</v>
      </c>
      <c r="DL16" s="98">
        <v>0</v>
      </c>
      <c r="DM16" s="189">
        <f t="shared" si="35"/>
        <v>1170</v>
      </c>
      <c r="DN16" s="115"/>
      <c r="DO16" s="194">
        <v>900</v>
      </c>
      <c r="DP16" s="104">
        <v>0</v>
      </c>
      <c r="DQ16" s="105">
        <f t="shared" si="36"/>
        <v>900</v>
      </c>
      <c r="DR16" s="115"/>
      <c r="DS16" s="108">
        <v>0</v>
      </c>
      <c r="DT16" s="110">
        <v>0</v>
      </c>
      <c r="DU16" s="112">
        <f t="shared" si="37"/>
        <v>0</v>
      </c>
      <c r="DV16" s="115"/>
      <c r="DW16" s="217">
        <v>1820</v>
      </c>
      <c r="DX16" s="94">
        <v>0</v>
      </c>
      <c r="DY16" s="119">
        <f t="shared" si="38"/>
        <v>1820</v>
      </c>
      <c r="DZ16" s="115"/>
      <c r="EA16" s="88">
        <v>0</v>
      </c>
      <c r="EB16" s="120">
        <v>0</v>
      </c>
      <c r="EC16" s="122">
        <f t="shared" si="39"/>
        <v>0</v>
      </c>
      <c r="ED16" s="115"/>
      <c r="EE16" s="221">
        <v>3000</v>
      </c>
      <c r="EF16" s="134">
        <v>0</v>
      </c>
      <c r="EG16" s="128">
        <f t="shared" si="40"/>
        <v>3000</v>
      </c>
      <c r="EH16" s="115"/>
      <c r="EI16" s="96">
        <v>1152</v>
      </c>
      <c r="EJ16" s="98">
        <v>0</v>
      </c>
      <c r="EK16" s="100">
        <f t="shared" si="41"/>
        <v>1152</v>
      </c>
      <c r="EL16" s="115"/>
      <c r="EM16" s="148">
        <f t="shared" si="42"/>
        <v>26294</v>
      </c>
      <c r="EN16" s="149">
        <f t="shared" si="43"/>
        <v>13442</v>
      </c>
      <c r="EO16" s="150">
        <f t="shared" si="44"/>
        <v>39736</v>
      </c>
      <c r="EP16" s="115"/>
      <c r="EQ16" s="84"/>
      <c r="ER16" s="84">
        <v>0</v>
      </c>
      <c r="ES16" s="12">
        <f t="shared" si="45"/>
        <v>0</v>
      </c>
      <c r="ET16" s="115"/>
      <c r="EU16" s="84"/>
      <c r="EV16" s="84">
        <v>0</v>
      </c>
      <c r="EW16" s="12">
        <f t="shared" si="46"/>
        <v>0</v>
      </c>
      <c r="EX16" s="115"/>
      <c r="EY16" s="84"/>
      <c r="EZ16" s="84">
        <v>0</v>
      </c>
      <c r="FA16" s="12">
        <f t="shared" si="47"/>
        <v>0</v>
      </c>
    </row>
    <row r="17" spans="1:157" x14ac:dyDescent="0.25">
      <c r="A17" s="26" t="s">
        <v>14</v>
      </c>
      <c r="C17" s="72">
        <v>38</v>
      </c>
      <c r="D17" s="93">
        <v>38</v>
      </c>
      <c r="E17" s="128">
        <f t="shared" si="1"/>
        <v>76</v>
      </c>
      <c r="F17" s="115"/>
      <c r="G17" s="27">
        <v>110</v>
      </c>
      <c r="H17" s="142">
        <v>40</v>
      </c>
      <c r="I17" s="142">
        <v>70</v>
      </c>
      <c r="J17" s="100">
        <f t="shared" si="2"/>
        <v>220</v>
      </c>
      <c r="K17" s="115"/>
      <c r="L17" s="29">
        <v>30</v>
      </c>
      <c r="M17" s="30">
        <v>30</v>
      </c>
      <c r="N17" s="105">
        <f t="shared" si="3"/>
        <v>60</v>
      </c>
      <c r="O17" s="115"/>
      <c r="P17" s="78">
        <v>54</v>
      </c>
      <c r="Q17" s="143">
        <v>54</v>
      </c>
      <c r="R17" s="112">
        <f t="shared" si="4"/>
        <v>108</v>
      </c>
      <c r="S17" s="115"/>
      <c r="T17" s="81">
        <v>120</v>
      </c>
      <c r="U17" s="94">
        <v>120</v>
      </c>
      <c r="V17" s="119">
        <f t="shared" si="5"/>
        <v>240</v>
      </c>
      <c r="W17" s="115"/>
      <c r="X17" s="144">
        <v>60</v>
      </c>
      <c r="Y17" s="120">
        <f t="shared" si="6"/>
        <v>60</v>
      </c>
      <c r="Z17" s="122">
        <f t="shared" si="7"/>
        <v>120</v>
      </c>
      <c r="AA17" s="115"/>
      <c r="AB17" s="95">
        <v>160</v>
      </c>
      <c r="AC17" s="134">
        <f t="shared" si="8"/>
        <v>160</v>
      </c>
      <c r="AD17" s="128">
        <f t="shared" si="9"/>
        <v>320</v>
      </c>
      <c r="AE17" s="115"/>
      <c r="AF17" s="102">
        <v>110</v>
      </c>
      <c r="AG17" s="98">
        <f t="shared" si="10"/>
        <v>110</v>
      </c>
      <c r="AH17" s="100">
        <f t="shared" si="11"/>
        <v>220</v>
      </c>
      <c r="AI17" s="115"/>
      <c r="AJ17" s="114">
        <v>120</v>
      </c>
      <c r="AK17" s="104">
        <f t="shared" si="12"/>
        <v>120</v>
      </c>
      <c r="AL17" s="105">
        <f t="shared" si="13"/>
        <v>240</v>
      </c>
      <c r="AM17" s="115"/>
      <c r="AN17" s="117">
        <v>380</v>
      </c>
      <c r="AO17" s="110">
        <f t="shared" si="14"/>
        <v>380</v>
      </c>
      <c r="AP17" s="112">
        <f t="shared" si="15"/>
        <v>760</v>
      </c>
      <c r="AQ17" s="115"/>
      <c r="AR17" s="124">
        <v>350</v>
      </c>
      <c r="AS17" s="130">
        <v>330</v>
      </c>
      <c r="AT17" s="145">
        <v>20</v>
      </c>
      <c r="AU17" s="119">
        <f t="shared" si="16"/>
        <v>700</v>
      </c>
      <c r="AV17" s="115"/>
      <c r="AW17" s="144">
        <v>0</v>
      </c>
      <c r="AX17" s="144">
        <v>0</v>
      </c>
      <c r="AY17" s="154">
        <v>0</v>
      </c>
      <c r="AZ17" s="154">
        <v>0</v>
      </c>
      <c r="BA17" s="120">
        <v>0</v>
      </c>
      <c r="BB17" s="122">
        <f t="shared" si="17"/>
        <v>0</v>
      </c>
      <c r="BC17" s="115"/>
      <c r="BD17" s="95">
        <v>280</v>
      </c>
      <c r="BE17" s="135">
        <v>100</v>
      </c>
      <c r="BF17" s="135">
        <f t="shared" si="18"/>
        <v>180</v>
      </c>
      <c r="BG17" s="128">
        <f t="shared" si="19"/>
        <v>560</v>
      </c>
      <c r="BH17" s="115"/>
      <c r="BI17" s="27">
        <v>50</v>
      </c>
      <c r="BJ17" s="98">
        <f t="shared" si="20"/>
        <v>50</v>
      </c>
      <c r="BK17" s="100">
        <f t="shared" si="21"/>
        <v>100</v>
      </c>
      <c r="BL17" s="115"/>
      <c r="BM17" s="146">
        <v>10</v>
      </c>
      <c r="BN17" s="104">
        <f t="shared" si="22"/>
        <v>10</v>
      </c>
      <c r="BO17" s="105">
        <f t="shared" si="23"/>
        <v>20</v>
      </c>
      <c r="BP17" s="115"/>
      <c r="BQ17" s="140">
        <v>50</v>
      </c>
      <c r="BR17" s="110">
        <f t="shared" si="24"/>
        <v>50</v>
      </c>
      <c r="BS17" s="112">
        <f t="shared" si="25"/>
        <v>100</v>
      </c>
      <c r="BT17" s="115"/>
      <c r="BU17" s="147">
        <v>110</v>
      </c>
      <c r="BV17" s="94">
        <f t="shared" si="26"/>
        <v>110</v>
      </c>
      <c r="BW17" s="119">
        <f t="shared" si="27"/>
        <v>220</v>
      </c>
      <c r="BX17" s="115"/>
      <c r="BY17" s="144">
        <v>30</v>
      </c>
      <c r="BZ17" s="156">
        <v>20</v>
      </c>
      <c r="CA17" s="160">
        <v>10</v>
      </c>
      <c r="CB17" s="158">
        <f t="shared" si="28"/>
        <v>60</v>
      </c>
      <c r="CC17" s="115"/>
      <c r="CD17" s="95">
        <v>325</v>
      </c>
      <c r="CE17" s="166">
        <v>160</v>
      </c>
      <c r="CF17" s="166">
        <f t="shared" si="29"/>
        <v>165</v>
      </c>
      <c r="CG17" s="128">
        <f t="shared" si="30"/>
        <v>650</v>
      </c>
      <c r="CH17" s="115"/>
      <c r="CI17" s="27">
        <v>235</v>
      </c>
      <c r="CJ17" s="98">
        <v>160</v>
      </c>
      <c r="CK17" s="98">
        <v>0</v>
      </c>
      <c r="CL17" s="100">
        <f t="shared" si="0"/>
        <v>395</v>
      </c>
      <c r="CM17" s="115"/>
      <c r="CN17" s="173">
        <v>10</v>
      </c>
      <c r="CO17" s="174">
        <v>10</v>
      </c>
      <c r="CP17" s="177">
        <f t="shared" si="31"/>
        <v>20</v>
      </c>
      <c r="CQ17" s="115"/>
      <c r="CR17" s="117">
        <v>395</v>
      </c>
      <c r="CS17" s="110">
        <v>0</v>
      </c>
      <c r="CT17" s="112">
        <f t="shared" si="32"/>
        <v>395</v>
      </c>
      <c r="CU17" s="115"/>
      <c r="CV17" s="178">
        <v>470</v>
      </c>
      <c r="CW17" s="94">
        <v>0</v>
      </c>
      <c r="CX17" s="119">
        <f t="shared" si="33"/>
        <v>470</v>
      </c>
      <c r="CY17" s="115"/>
      <c r="CZ17" s="180">
        <v>40</v>
      </c>
      <c r="DA17" s="191">
        <v>120</v>
      </c>
      <c r="DB17" s="183">
        <v>90</v>
      </c>
      <c r="DC17" s="183">
        <v>0</v>
      </c>
      <c r="DD17" s="185">
        <v>256</v>
      </c>
      <c r="DE17" s="185">
        <v>90</v>
      </c>
      <c r="DF17" s="115"/>
      <c r="DG17" s="187">
        <v>40</v>
      </c>
      <c r="DH17" s="134">
        <v>0</v>
      </c>
      <c r="DI17" s="128">
        <f t="shared" si="34"/>
        <v>40</v>
      </c>
      <c r="DJ17" s="115"/>
      <c r="DK17" s="96">
        <v>0</v>
      </c>
      <c r="DL17" s="98">
        <v>0</v>
      </c>
      <c r="DM17" s="189">
        <f t="shared" si="35"/>
        <v>0</v>
      </c>
      <c r="DN17" s="115"/>
      <c r="DO17" s="194">
        <v>355</v>
      </c>
      <c r="DP17" s="104">
        <v>0</v>
      </c>
      <c r="DQ17" s="105">
        <f t="shared" si="36"/>
        <v>355</v>
      </c>
      <c r="DR17" s="115"/>
      <c r="DS17" s="108">
        <v>0</v>
      </c>
      <c r="DT17" s="110">
        <v>0</v>
      </c>
      <c r="DU17" s="112">
        <f t="shared" si="37"/>
        <v>0</v>
      </c>
      <c r="DV17" s="115"/>
      <c r="DW17" s="217">
        <v>380</v>
      </c>
      <c r="DX17" s="94">
        <v>0</v>
      </c>
      <c r="DY17" s="119">
        <f t="shared" si="38"/>
        <v>380</v>
      </c>
      <c r="DZ17" s="115"/>
      <c r="EA17" s="88">
        <v>108</v>
      </c>
      <c r="EB17" s="120">
        <v>0</v>
      </c>
      <c r="EC17" s="122">
        <f t="shared" si="39"/>
        <v>108</v>
      </c>
      <c r="ED17" s="115"/>
      <c r="EE17" s="221">
        <v>260</v>
      </c>
      <c r="EF17" s="134">
        <v>0</v>
      </c>
      <c r="EG17" s="128">
        <f t="shared" si="40"/>
        <v>260</v>
      </c>
      <c r="EH17" s="115"/>
      <c r="EI17" s="96">
        <v>204</v>
      </c>
      <c r="EJ17" s="98">
        <v>0</v>
      </c>
      <c r="EK17" s="100">
        <f t="shared" si="41"/>
        <v>204</v>
      </c>
      <c r="EL17" s="115"/>
      <c r="EM17" s="148">
        <f t="shared" si="42"/>
        <v>4844</v>
      </c>
      <c r="EN17" s="149">
        <f t="shared" si="43"/>
        <v>2807</v>
      </c>
      <c r="EO17" s="150">
        <f t="shared" si="44"/>
        <v>7651</v>
      </c>
      <c r="EP17" s="115"/>
      <c r="EQ17" s="84"/>
      <c r="ER17" s="84">
        <v>0</v>
      </c>
      <c r="ES17" s="12">
        <f t="shared" si="45"/>
        <v>0</v>
      </c>
      <c r="ET17" s="115"/>
      <c r="EU17" s="84"/>
      <c r="EV17" s="84">
        <v>0</v>
      </c>
      <c r="EW17" s="12">
        <f t="shared" si="46"/>
        <v>0</v>
      </c>
      <c r="EX17" s="115"/>
      <c r="EY17" s="84"/>
      <c r="EZ17" s="84">
        <v>0</v>
      </c>
      <c r="FA17" s="12">
        <f t="shared" si="47"/>
        <v>0</v>
      </c>
    </row>
    <row r="18" spans="1:157" x14ac:dyDescent="0.25">
      <c r="A18" s="26" t="s">
        <v>15</v>
      </c>
      <c r="C18" s="72">
        <v>12</v>
      </c>
      <c r="D18" s="93">
        <v>12</v>
      </c>
      <c r="E18" s="128">
        <f t="shared" si="1"/>
        <v>24</v>
      </c>
      <c r="F18" s="115"/>
      <c r="G18" s="27">
        <v>30</v>
      </c>
      <c r="H18" s="142">
        <v>10</v>
      </c>
      <c r="I18" s="142">
        <v>20</v>
      </c>
      <c r="J18" s="100">
        <f t="shared" si="2"/>
        <v>60</v>
      </c>
      <c r="K18" s="115"/>
      <c r="L18" s="29">
        <v>10</v>
      </c>
      <c r="M18" s="30">
        <v>10</v>
      </c>
      <c r="N18" s="105">
        <f t="shared" si="3"/>
        <v>20</v>
      </c>
      <c r="O18" s="115"/>
      <c r="P18" s="78">
        <v>5</v>
      </c>
      <c r="Q18" s="143">
        <v>5</v>
      </c>
      <c r="R18" s="112">
        <f t="shared" si="4"/>
        <v>10</v>
      </c>
      <c r="S18" s="115"/>
      <c r="T18" s="81">
        <v>30</v>
      </c>
      <c r="U18" s="94">
        <v>30</v>
      </c>
      <c r="V18" s="119">
        <f t="shared" si="5"/>
        <v>60</v>
      </c>
      <c r="W18" s="115"/>
      <c r="X18" s="144">
        <v>20</v>
      </c>
      <c r="Y18" s="120">
        <f t="shared" si="6"/>
        <v>20</v>
      </c>
      <c r="Z18" s="122">
        <f t="shared" si="7"/>
        <v>40</v>
      </c>
      <c r="AA18" s="115"/>
      <c r="AB18" s="95">
        <v>40</v>
      </c>
      <c r="AC18" s="134">
        <f t="shared" si="8"/>
        <v>40</v>
      </c>
      <c r="AD18" s="128">
        <f t="shared" si="9"/>
        <v>80</v>
      </c>
      <c r="AE18" s="115"/>
      <c r="AF18" s="102">
        <v>30</v>
      </c>
      <c r="AG18" s="98">
        <f t="shared" si="10"/>
        <v>30</v>
      </c>
      <c r="AH18" s="100">
        <f t="shared" si="11"/>
        <v>60</v>
      </c>
      <c r="AI18" s="115"/>
      <c r="AJ18" s="114">
        <v>30</v>
      </c>
      <c r="AK18" s="104">
        <f t="shared" si="12"/>
        <v>30</v>
      </c>
      <c r="AL18" s="105">
        <f t="shared" si="13"/>
        <v>60</v>
      </c>
      <c r="AM18" s="115"/>
      <c r="AN18" s="117">
        <v>100</v>
      </c>
      <c r="AO18" s="110">
        <f t="shared" si="14"/>
        <v>100</v>
      </c>
      <c r="AP18" s="112">
        <f t="shared" si="15"/>
        <v>200</v>
      </c>
      <c r="AQ18" s="115"/>
      <c r="AR18" s="124">
        <v>70</v>
      </c>
      <c r="AS18" s="130">
        <v>60</v>
      </c>
      <c r="AT18" s="145">
        <v>10</v>
      </c>
      <c r="AU18" s="119">
        <f t="shared" si="16"/>
        <v>140</v>
      </c>
      <c r="AV18" s="115"/>
      <c r="AW18" s="144">
        <v>170</v>
      </c>
      <c r="AX18" s="144">
        <v>0</v>
      </c>
      <c r="AY18" s="154">
        <v>175</v>
      </c>
      <c r="AZ18" s="154">
        <v>0</v>
      </c>
      <c r="BA18" s="120">
        <v>0</v>
      </c>
      <c r="BB18" s="122">
        <f t="shared" si="17"/>
        <v>345</v>
      </c>
      <c r="BC18" s="115"/>
      <c r="BD18" s="95">
        <v>50</v>
      </c>
      <c r="BE18" s="135">
        <v>20</v>
      </c>
      <c r="BF18" s="135">
        <f t="shared" si="18"/>
        <v>30</v>
      </c>
      <c r="BG18" s="128">
        <f t="shared" si="19"/>
        <v>100</v>
      </c>
      <c r="BH18" s="115"/>
      <c r="BI18" s="27">
        <v>10</v>
      </c>
      <c r="BJ18" s="98">
        <f t="shared" si="20"/>
        <v>10</v>
      </c>
      <c r="BK18" s="100">
        <f t="shared" si="21"/>
        <v>20</v>
      </c>
      <c r="BL18" s="115"/>
      <c r="BM18" s="146">
        <v>10</v>
      </c>
      <c r="BN18" s="104">
        <f t="shared" si="22"/>
        <v>10</v>
      </c>
      <c r="BO18" s="105">
        <f t="shared" si="23"/>
        <v>20</v>
      </c>
      <c r="BP18" s="115"/>
      <c r="BQ18" s="140">
        <v>10</v>
      </c>
      <c r="BR18" s="110">
        <f t="shared" si="24"/>
        <v>10</v>
      </c>
      <c r="BS18" s="112">
        <f t="shared" si="25"/>
        <v>20</v>
      </c>
      <c r="BT18" s="115"/>
      <c r="BU18" s="147">
        <v>20</v>
      </c>
      <c r="BV18" s="94">
        <f t="shared" si="26"/>
        <v>20</v>
      </c>
      <c r="BW18" s="119">
        <f t="shared" si="27"/>
        <v>40</v>
      </c>
      <c r="BX18" s="115"/>
      <c r="BY18" s="144">
        <v>10</v>
      </c>
      <c r="BZ18" s="156">
        <v>10</v>
      </c>
      <c r="CA18" s="160">
        <v>0</v>
      </c>
      <c r="CB18" s="158">
        <f t="shared" si="28"/>
        <v>20</v>
      </c>
      <c r="CC18" s="115"/>
      <c r="CD18" s="95">
        <v>60</v>
      </c>
      <c r="CE18" s="166">
        <v>30</v>
      </c>
      <c r="CF18" s="166">
        <f t="shared" si="29"/>
        <v>30</v>
      </c>
      <c r="CG18" s="128">
        <f t="shared" si="30"/>
        <v>120</v>
      </c>
      <c r="CH18" s="115"/>
      <c r="CI18" s="27">
        <v>40</v>
      </c>
      <c r="CJ18" s="98">
        <v>30</v>
      </c>
      <c r="CK18" s="98">
        <v>0</v>
      </c>
      <c r="CL18" s="100">
        <f t="shared" si="0"/>
        <v>70</v>
      </c>
      <c r="CM18" s="115"/>
      <c r="CN18" s="173">
        <v>10</v>
      </c>
      <c r="CO18" s="174">
        <v>10</v>
      </c>
      <c r="CP18" s="177">
        <f t="shared" si="31"/>
        <v>20</v>
      </c>
      <c r="CQ18" s="115"/>
      <c r="CR18" s="117">
        <v>65</v>
      </c>
      <c r="CS18" s="110">
        <v>0</v>
      </c>
      <c r="CT18" s="112">
        <f t="shared" si="32"/>
        <v>65</v>
      </c>
      <c r="CU18" s="115"/>
      <c r="CV18" s="178">
        <v>100</v>
      </c>
      <c r="CW18" s="94">
        <v>0</v>
      </c>
      <c r="CX18" s="119">
        <f t="shared" si="33"/>
        <v>100</v>
      </c>
      <c r="CY18" s="115"/>
      <c r="CZ18" s="180">
        <v>10</v>
      </c>
      <c r="DA18" s="191">
        <v>20</v>
      </c>
      <c r="DB18" s="183">
        <v>10</v>
      </c>
      <c r="DC18" s="183">
        <v>0</v>
      </c>
      <c r="DD18" s="185">
        <v>66</v>
      </c>
      <c r="DE18" s="185">
        <v>10</v>
      </c>
      <c r="DF18" s="115"/>
      <c r="DG18" s="187">
        <v>10</v>
      </c>
      <c r="DH18" s="134">
        <v>0</v>
      </c>
      <c r="DI18" s="128">
        <f t="shared" si="34"/>
        <v>10</v>
      </c>
      <c r="DJ18" s="115"/>
      <c r="DK18" s="96">
        <v>0</v>
      </c>
      <c r="DL18" s="98">
        <v>0</v>
      </c>
      <c r="DM18" s="189">
        <f t="shared" si="35"/>
        <v>0</v>
      </c>
      <c r="DN18" s="115"/>
      <c r="DO18" s="194">
        <v>85</v>
      </c>
      <c r="DP18" s="104">
        <v>0</v>
      </c>
      <c r="DQ18" s="105">
        <f t="shared" si="36"/>
        <v>85</v>
      </c>
      <c r="DR18" s="115"/>
      <c r="DS18" s="108">
        <v>0</v>
      </c>
      <c r="DT18" s="110">
        <v>0</v>
      </c>
      <c r="DU18" s="112">
        <f t="shared" si="37"/>
        <v>0</v>
      </c>
      <c r="DV18" s="115"/>
      <c r="DW18" s="217">
        <v>100</v>
      </c>
      <c r="DX18" s="94">
        <v>0</v>
      </c>
      <c r="DY18" s="119">
        <f t="shared" si="38"/>
        <v>100</v>
      </c>
      <c r="DZ18" s="115"/>
      <c r="EA18" s="88">
        <v>24</v>
      </c>
      <c r="EB18" s="120">
        <v>0</v>
      </c>
      <c r="EC18" s="122">
        <f t="shared" si="39"/>
        <v>24</v>
      </c>
      <c r="ED18" s="115"/>
      <c r="EE18" s="221">
        <v>20</v>
      </c>
      <c r="EF18" s="134">
        <v>0</v>
      </c>
      <c r="EG18" s="128">
        <f t="shared" si="40"/>
        <v>20</v>
      </c>
      <c r="EH18" s="115"/>
      <c r="EI18" s="96">
        <v>18</v>
      </c>
      <c r="EJ18" s="98">
        <v>0</v>
      </c>
      <c r="EK18" s="100">
        <f t="shared" si="41"/>
        <v>18</v>
      </c>
      <c r="EL18" s="115"/>
      <c r="EM18" s="148">
        <f t="shared" si="42"/>
        <v>1364</v>
      </c>
      <c r="EN18" s="149">
        <f t="shared" si="43"/>
        <v>627</v>
      </c>
      <c r="EO18" s="150">
        <f t="shared" si="44"/>
        <v>1991</v>
      </c>
      <c r="EP18" s="115"/>
      <c r="EQ18" s="84"/>
      <c r="ER18" s="84">
        <v>0</v>
      </c>
      <c r="ES18" s="12">
        <f t="shared" si="45"/>
        <v>0</v>
      </c>
      <c r="ET18" s="115"/>
      <c r="EU18" s="84"/>
      <c r="EV18" s="84">
        <v>0</v>
      </c>
      <c r="EW18" s="12">
        <f t="shared" si="46"/>
        <v>0</v>
      </c>
      <c r="EX18" s="115"/>
      <c r="EY18" s="84"/>
      <c r="EZ18" s="84">
        <v>0</v>
      </c>
      <c r="FA18" s="12">
        <f t="shared" si="47"/>
        <v>0</v>
      </c>
    </row>
    <row r="19" spans="1:157" x14ac:dyDescent="0.25">
      <c r="A19" s="26" t="s">
        <v>16</v>
      </c>
      <c r="C19" s="72">
        <v>17</v>
      </c>
      <c r="D19" s="93">
        <v>17</v>
      </c>
      <c r="E19" s="128">
        <f t="shared" si="1"/>
        <v>34</v>
      </c>
      <c r="F19" s="115"/>
      <c r="G19" s="27">
        <v>40</v>
      </c>
      <c r="H19" s="142">
        <v>20</v>
      </c>
      <c r="I19" s="142">
        <v>20</v>
      </c>
      <c r="J19" s="100">
        <f t="shared" si="2"/>
        <v>80</v>
      </c>
      <c r="K19" s="115"/>
      <c r="L19" s="29">
        <v>10</v>
      </c>
      <c r="M19" s="30">
        <v>10</v>
      </c>
      <c r="N19" s="105">
        <f t="shared" si="3"/>
        <v>20</v>
      </c>
      <c r="O19" s="115"/>
      <c r="P19" s="78">
        <v>7</v>
      </c>
      <c r="Q19" s="143">
        <v>7</v>
      </c>
      <c r="R19" s="112">
        <f t="shared" si="4"/>
        <v>14</v>
      </c>
      <c r="S19" s="115"/>
      <c r="T19" s="81">
        <v>40</v>
      </c>
      <c r="U19" s="94">
        <v>40</v>
      </c>
      <c r="V19" s="119">
        <f t="shared" si="5"/>
        <v>80</v>
      </c>
      <c r="W19" s="115"/>
      <c r="X19" s="144">
        <v>20</v>
      </c>
      <c r="Y19" s="120">
        <f t="shared" si="6"/>
        <v>20</v>
      </c>
      <c r="Z19" s="122">
        <f t="shared" si="7"/>
        <v>40</v>
      </c>
      <c r="AA19" s="115"/>
      <c r="AB19" s="95">
        <v>50</v>
      </c>
      <c r="AC19" s="134">
        <f t="shared" si="8"/>
        <v>50</v>
      </c>
      <c r="AD19" s="128">
        <f t="shared" si="9"/>
        <v>100</v>
      </c>
      <c r="AE19" s="115"/>
      <c r="AF19" s="102">
        <v>30</v>
      </c>
      <c r="AG19" s="98">
        <f t="shared" si="10"/>
        <v>30</v>
      </c>
      <c r="AH19" s="100">
        <f t="shared" si="11"/>
        <v>60</v>
      </c>
      <c r="AI19" s="115"/>
      <c r="AJ19" s="114">
        <v>40</v>
      </c>
      <c r="AK19" s="104">
        <f t="shared" si="12"/>
        <v>40</v>
      </c>
      <c r="AL19" s="105">
        <f t="shared" si="13"/>
        <v>80</v>
      </c>
      <c r="AM19" s="115"/>
      <c r="AN19" s="117">
        <v>120</v>
      </c>
      <c r="AO19" s="110">
        <f t="shared" si="14"/>
        <v>120</v>
      </c>
      <c r="AP19" s="112">
        <f t="shared" si="15"/>
        <v>240</v>
      </c>
      <c r="AQ19" s="115"/>
      <c r="AR19" s="124">
        <v>100</v>
      </c>
      <c r="AS19" s="130">
        <v>100</v>
      </c>
      <c r="AT19" s="145">
        <v>0</v>
      </c>
      <c r="AU19" s="119">
        <f t="shared" si="16"/>
        <v>200</v>
      </c>
      <c r="AV19" s="115"/>
      <c r="AW19" s="144">
        <v>0</v>
      </c>
      <c r="AX19" s="144">
        <v>0</v>
      </c>
      <c r="AY19" s="154">
        <v>0</v>
      </c>
      <c r="AZ19" s="154">
        <v>0</v>
      </c>
      <c r="BA19" s="120">
        <v>0</v>
      </c>
      <c r="BB19" s="122">
        <f t="shared" si="17"/>
        <v>0</v>
      </c>
      <c r="BC19" s="115"/>
      <c r="BD19" s="95">
        <v>70</v>
      </c>
      <c r="BE19" s="135">
        <v>40</v>
      </c>
      <c r="BF19" s="135">
        <f t="shared" si="18"/>
        <v>30</v>
      </c>
      <c r="BG19" s="128">
        <f t="shared" si="19"/>
        <v>140</v>
      </c>
      <c r="BH19" s="115"/>
      <c r="BI19" s="27">
        <v>10</v>
      </c>
      <c r="BJ19" s="98">
        <f t="shared" si="20"/>
        <v>10</v>
      </c>
      <c r="BK19" s="100">
        <f t="shared" si="21"/>
        <v>20</v>
      </c>
      <c r="BL19" s="115"/>
      <c r="BM19" s="146">
        <v>10</v>
      </c>
      <c r="BN19" s="104">
        <f t="shared" si="22"/>
        <v>10</v>
      </c>
      <c r="BO19" s="105">
        <f t="shared" si="23"/>
        <v>20</v>
      </c>
      <c r="BP19" s="115"/>
      <c r="BQ19" s="140">
        <v>10</v>
      </c>
      <c r="BR19" s="110">
        <f t="shared" si="24"/>
        <v>10</v>
      </c>
      <c r="BS19" s="112">
        <f t="shared" si="25"/>
        <v>20</v>
      </c>
      <c r="BT19" s="115"/>
      <c r="BU19" s="147">
        <v>25</v>
      </c>
      <c r="BV19" s="94">
        <f t="shared" si="26"/>
        <v>25</v>
      </c>
      <c r="BW19" s="119">
        <f t="shared" si="27"/>
        <v>50</v>
      </c>
      <c r="BX19" s="115"/>
      <c r="BY19" s="144">
        <v>10</v>
      </c>
      <c r="BZ19" s="156">
        <v>10</v>
      </c>
      <c r="CA19" s="160">
        <v>0</v>
      </c>
      <c r="CB19" s="158">
        <f t="shared" si="28"/>
        <v>20</v>
      </c>
      <c r="CC19" s="115"/>
      <c r="CD19" s="95">
        <v>75</v>
      </c>
      <c r="CE19" s="166">
        <v>40</v>
      </c>
      <c r="CF19" s="166">
        <f t="shared" si="29"/>
        <v>35</v>
      </c>
      <c r="CG19" s="128">
        <f t="shared" si="30"/>
        <v>150</v>
      </c>
      <c r="CH19" s="115"/>
      <c r="CI19" s="27">
        <v>70</v>
      </c>
      <c r="CJ19" s="98">
        <v>50</v>
      </c>
      <c r="CK19" s="98">
        <v>0</v>
      </c>
      <c r="CL19" s="100">
        <f t="shared" si="0"/>
        <v>120</v>
      </c>
      <c r="CM19" s="115"/>
      <c r="CN19" s="173">
        <v>10</v>
      </c>
      <c r="CO19" s="174">
        <v>10</v>
      </c>
      <c r="CP19" s="177">
        <f t="shared" si="31"/>
        <v>20</v>
      </c>
      <c r="CQ19" s="115"/>
      <c r="CR19" s="117">
        <v>115</v>
      </c>
      <c r="CS19" s="110">
        <v>0</v>
      </c>
      <c r="CT19" s="112">
        <f t="shared" si="32"/>
        <v>115</v>
      </c>
      <c r="CU19" s="115"/>
      <c r="CV19" s="178">
        <v>120</v>
      </c>
      <c r="CW19" s="94">
        <v>0</v>
      </c>
      <c r="CX19" s="119">
        <f t="shared" si="33"/>
        <v>120</v>
      </c>
      <c r="CY19" s="115"/>
      <c r="CZ19" s="180">
        <v>10</v>
      </c>
      <c r="DA19" s="191">
        <v>10</v>
      </c>
      <c r="DB19" s="183">
        <v>10</v>
      </c>
      <c r="DC19" s="183">
        <v>0</v>
      </c>
      <c r="DD19" s="185">
        <v>40</v>
      </c>
      <c r="DE19" s="185">
        <v>10</v>
      </c>
      <c r="DF19" s="115"/>
      <c r="DG19" s="187">
        <v>10</v>
      </c>
      <c r="DH19" s="134">
        <v>0</v>
      </c>
      <c r="DI19" s="128">
        <f t="shared" si="34"/>
        <v>10</v>
      </c>
      <c r="DJ19" s="115"/>
      <c r="DK19" s="96">
        <v>0</v>
      </c>
      <c r="DL19" s="98">
        <v>0</v>
      </c>
      <c r="DM19" s="189">
        <f t="shared" si="35"/>
        <v>0</v>
      </c>
      <c r="DN19" s="115"/>
      <c r="DO19" s="194">
        <v>85</v>
      </c>
      <c r="DP19" s="104">
        <v>0</v>
      </c>
      <c r="DQ19" s="105">
        <f t="shared" si="36"/>
        <v>85</v>
      </c>
      <c r="DR19" s="115"/>
      <c r="DS19" s="108">
        <v>0</v>
      </c>
      <c r="DT19" s="110">
        <v>0</v>
      </c>
      <c r="DU19" s="112">
        <f t="shared" si="37"/>
        <v>0</v>
      </c>
      <c r="DV19" s="115"/>
      <c r="DW19" s="217">
        <v>110</v>
      </c>
      <c r="DX19" s="94">
        <v>0</v>
      </c>
      <c r="DY19" s="119">
        <f t="shared" si="38"/>
        <v>110</v>
      </c>
      <c r="DZ19" s="115"/>
      <c r="EA19" s="88">
        <v>24</v>
      </c>
      <c r="EB19" s="120">
        <v>0</v>
      </c>
      <c r="EC19" s="122">
        <f t="shared" si="39"/>
        <v>24</v>
      </c>
      <c r="ED19" s="115"/>
      <c r="EE19" s="221">
        <v>120</v>
      </c>
      <c r="EF19" s="134">
        <v>0</v>
      </c>
      <c r="EG19" s="128">
        <f t="shared" si="40"/>
        <v>120</v>
      </c>
      <c r="EH19" s="115"/>
      <c r="EI19" s="96">
        <v>78</v>
      </c>
      <c r="EJ19" s="98">
        <v>0</v>
      </c>
      <c r="EK19" s="100">
        <f t="shared" si="41"/>
        <v>78</v>
      </c>
      <c r="EL19" s="115"/>
      <c r="EM19" s="148">
        <f t="shared" si="42"/>
        <v>1426</v>
      </c>
      <c r="EN19" s="149">
        <f t="shared" si="43"/>
        <v>774</v>
      </c>
      <c r="EO19" s="150">
        <f t="shared" si="44"/>
        <v>2200</v>
      </c>
      <c r="EP19" s="115"/>
      <c r="EQ19" s="84"/>
      <c r="ER19" s="84">
        <v>0</v>
      </c>
      <c r="ES19" s="12">
        <f t="shared" si="45"/>
        <v>0</v>
      </c>
      <c r="ET19" s="115"/>
      <c r="EU19" s="84"/>
      <c r="EV19" s="84">
        <v>0</v>
      </c>
      <c r="EW19" s="12">
        <f t="shared" si="46"/>
        <v>0</v>
      </c>
      <c r="EX19" s="115"/>
      <c r="EY19" s="84"/>
      <c r="EZ19" s="84">
        <v>0</v>
      </c>
      <c r="FA19" s="12">
        <f t="shared" si="47"/>
        <v>0</v>
      </c>
    </row>
    <row r="20" spans="1:157" x14ac:dyDescent="0.25">
      <c r="A20" s="26" t="s">
        <v>17</v>
      </c>
      <c r="C20" s="72">
        <v>14</v>
      </c>
      <c r="D20" s="93">
        <v>14</v>
      </c>
      <c r="E20" s="128">
        <f t="shared" si="1"/>
        <v>28</v>
      </c>
      <c r="F20" s="115"/>
      <c r="G20" s="27">
        <v>50</v>
      </c>
      <c r="H20" s="142">
        <v>20</v>
      </c>
      <c r="I20" s="142">
        <v>30</v>
      </c>
      <c r="J20" s="100">
        <f t="shared" si="2"/>
        <v>100</v>
      </c>
      <c r="K20" s="115"/>
      <c r="L20" s="29">
        <v>10</v>
      </c>
      <c r="M20" s="30">
        <v>10</v>
      </c>
      <c r="N20" s="105">
        <f t="shared" si="3"/>
        <v>20</v>
      </c>
      <c r="O20" s="115"/>
      <c r="P20" s="78">
        <v>9</v>
      </c>
      <c r="Q20" s="143">
        <v>9</v>
      </c>
      <c r="R20" s="112">
        <f t="shared" si="4"/>
        <v>18</v>
      </c>
      <c r="S20" s="115"/>
      <c r="T20" s="81">
        <v>40</v>
      </c>
      <c r="U20" s="94">
        <v>40</v>
      </c>
      <c r="V20" s="119">
        <f t="shared" si="5"/>
        <v>80</v>
      </c>
      <c r="W20" s="115"/>
      <c r="X20" s="144">
        <v>20</v>
      </c>
      <c r="Y20" s="120">
        <f t="shared" si="6"/>
        <v>20</v>
      </c>
      <c r="Z20" s="122">
        <f t="shared" si="7"/>
        <v>40</v>
      </c>
      <c r="AA20" s="115"/>
      <c r="AB20" s="95">
        <v>60</v>
      </c>
      <c r="AC20" s="134">
        <f t="shared" si="8"/>
        <v>60</v>
      </c>
      <c r="AD20" s="128">
        <f t="shared" si="9"/>
        <v>120</v>
      </c>
      <c r="AE20" s="115"/>
      <c r="AF20" s="102">
        <v>40</v>
      </c>
      <c r="AG20" s="98">
        <f t="shared" si="10"/>
        <v>40</v>
      </c>
      <c r="AH20" s="100">
        <f t="shared" si="11"/>
        <v>80</v>
      </c>
      <c r="AI20" s="115"/>
      <c r="AJ20" s="114">
        <v>50</v>
      </c>
      <c r="AK20" s="104">
        <f t="shared" si="12"/>
        <v>50</v>
      </c>
      <c r="AL20" s="105">
        <f t="shared" si="13"/>
        <v>100</v>
      </c>
      <c r="AM20" s="115"/>
      <c r="AN20" s="117">
        <v>140</v>
      </c>
      <c r="AO20" s="110">
        <f t="shared" si="14"/>
        <v>140</v>
      </c>
      <c r="AP20" s="112">
        <f t="shared" si="15"/>
        <v>280</v>
      </c>
      <c r="AQ20" s="115"/>
      <c r="AR20" s="124">
        <v>130</v>
      </c>
      <c r="AS20" s="130">
        <v>120</v>
      </c>
      <c r="AT20" s="145">
        <v>10</v>
      </c>
      <c r="AU20" s="119">
        <f t="shared" si="16"/>
        <v>260</v>
      </c>
      <c r="AV20" s="115"/>
      <c r="AW20" s="144">
        <v>0</v>
      </c>
      <c r="AX20" s="144">
        <v>0</v>
      </c>
      <c r="AY20" s="154">
        <v>0</v>
      </c>
      <c r="AZ20" s="154">
        <v>0</v>
      </c>
      <c r="BA20" s="120">
        <v>0</v>
      </c>
      <c r="BB20" s="122">
        <f t="shared" si="17"/>
        <v>0</v>
      </c>
      <c r="BC20" s="115"/>
      <c r="BD20" s="95">
        <v>110</v>
      </c>
      <c r="BE20" s="135">
        <v>40</v>
      </c>
      <c r="BF20" s="135">
        <f t="shared" si="18"/>
        <v>70</v>
      </c>
      <c r="BG20" s="128">
        <f t="shared" si="19"/>
        <v>220</v>
      </c>
      <c r="BH20" s="115"/>
      <c r="BI20" s="27">
        <v>20</v>
      </c>
      <c r="BJ20" s="98">
        <f t="shared" si="20"/>
        <v>20</v>
      </c>
      <c r="BK20" s="100">
        <f t="shared" si="21"/>
        <v>40</v>
      </c>
      <c r="BL20" s="115"/>
      <c r="BM20" s="146">
        <v>10</v>
      </c>
      <c r="BN20" s="104">
        <f t="shared" si="22"/>
        <v>10</v>
      </c>
      <c r="BO20" s="105">
        <f t="shared" si="23"/>
        <v>20</v>
      </c>
      <c r="BP20" s="115"/>
      <c r="BQ20" s="140">
        <v>20</v>
      </c>
      <c r="BR20" s="110">
        <f t="shared" si="24"/>
        <v>20</v>
      </c>
      <c r="BS20" s="112">
        <f t="shared" si="25"/>
        <v>40</v>
      </c>
      <c r="BT20" s="115"/>
      <c r="BU20" s="147">
        <v>45</v>
      </c>
      <c r="BV20" s="94">
        <f t="shared" si="26"/>
        <v>45</v>
      </c>
      <c r="BW20" s="119">
        <f t="shared" si="27"/>
        <v>90</v>
      </c>
      <c r="BX20" s="115"/>
      <c r="BY20" s="144">
        <v>20</v>
      </c>
      <c r="BZ20" s="156">
        <v>10</v>
      </c>
      <c r="CA20" s="160">
        <v>10</v>
      </c>
      <c r="CB20" s="158">
        <f t="shared" si="28"/>
        <v>40</v>
      </c>
      <c r="CC20" s="115"/>
      <c r="CD20" s="95">
        <v>125</v>
      </c>
      <c r="CE20" s="166">
        <v>60</v>
      </c>
      <c r="CF20" s="166">
        <f t="shared" si="29"/>
        <v>65</v>
      </c>
      <c r="CG20" s="128">
        <f t="shared" si="30"/>
        <v>250</v>
      </c>
      <c r="CH20" s="115"/>
      <c r="CI20" s="27">
        <v>100</v>
      </c>
      <c r="CJ20" s="98">
        <v>70</v>
      </c>
      <c r="CK20" s="98">
        <v>0</v>
      </c>
      <c r="CL20" s="100">
        <f t="shared" si="0"/>
        <v>170</v>
      </c>
      <c r="CM20" s="115"/>
      <c r="CN20" s="173">
        <v>10</v>
      </c>
      <c r="CO20" s="174">
        <v>10</v>
      </c>
      <c r="CP20" s="177">
        <f t="shared" si="31"/>
        <v>20</v>
      </c>
      <c r="CQ20" s="115"/>
      <c r="CR20" s="117">
        <v>170</v>
      </c>
      <c r="CS20" s="110">
        <v>0</v>
      </c>
      <c r="CT20" s="112">
        <f t="shared" si="32"/>
        <v>170</v>
      </c>
      <c r="CU20" s="115"/>
      <c r="CV20" s="178">
        <v>170</v>
      </c>
      <c r="CW20" s="94">
        <v>0</v>
      </c>
      <c r="CX20" s="119">
        <f t="shared" si="33"/>
        <v>170</v>
      </c>
      <c r="CY20" s="115"/>
      <c r="CZ20" s="180">
        <v>0</v>
      </c>
      <c r="DA20" s="191">
        <v>0</v>
      </c>
      <c r="DB20" s="183">
        <v>200</v>
      </c>
      <c r="DC20" s="183">
        <v>0</v>
      </c>
      <c r="DD20" s="185">
        <v>0</v>
      </c>
      <c r="DE20" s="185">
        <v>200</v>
      </c>
      <c r="DF20" s="115"/>
      <c r="DG20" s="187">
        <v>20</v>
      </c>
      <c r="DH20" s="134">
        <v>0</v>
      </c>
      <c r="DI20" s="128">
        <f t="shared" si="34"/>
        <v>20</v>
      </c>
      <c r="DJ20" s="115"/>
      <c r="DK20" s="96">
        <v>0</v>
      </c>
      <c r="DL20" s="98">
        <v>0</v>
      </c>
      <c r="DM20" s="189">
        <f t="shared" si="35"/>
        <v>0</v>
      </c>
      <c r="DN20" s="115"/>
      <c r="DO20" s="194">
        <v>105</v>
      </c>
      <c r="DP20" s="104">
        <v>0</v>
      </c>
      <c r="DQ20" s="105">
        <f t="shared" si="36"/>
        <v>105</v>
      </c>
      <c r="DR20" s="115"/>
      <c r="DS20" s="108">
        <v>0</v>
      </c>
      <c r="DT20" s="110">
        <v>0</v>
      </c>
      <c r="DU20" s="112">
        <f t="shared" si="37"/>
        <v>0</v>
      </c>
      <c r="DV20" s="115"/>
      <c r="DW20" s="217">
        <v>130</v>
      </c>
      <c r="DX20" s="94">
        <v>0</v>
      </c>
      <c r="DY20" s="119">
        <f t="shared" si="38"/>
        <v>130</v>
      </c>
      <c r="DZ20" s="115"/>
      <c r="EA20" s="88">
        <v>36</v>
      </c>
      <c r="EB20" s="120">
        <v>0</v>
      </c>
      <c r="EC20" s="122">
        <f t="shared" si="39"/>
        <v>36</v>
      </c>
      <c r="ED20" s="115"/>
      <c r="EE20" s="221">
        <v>140</v>
      </c>
      <c r="EF20" s="134">
        <v>0</v>
      </c>
      <c r="EG20" s="128">
        <f t="shared" si="40"/>
        <v>140</v>
      </c>
      <c r="EH20" s="115"/>
      <c r="EI20" s="96">
        <v>84</v>
      </c>
      <c r="EJ20" s="98">
        <v>0</v>
      </c>
      <c r="EK20" s="100">
        <f t="shared" si="41"/>
        <v>84</v>
      </c>
      <c r="EL20" s="115"/>
      <c r="EM20" s="148">
        <f t="shared" si="42"/>
        <v>1878</v>
      </c>
      <c r="EN20" s="149">
        <f t="shared" si="43"/>
        <v>1193</v>
      </c>
      <c r="EO20" s="150">
        <f t="shared" si="44"/>
        <v>3071</v>
      </c>
      <c r="EP20" s="115"/>
      <c r="EQ20" s="84"/>
      <c r="ER20" s="84">
        <v>0</v>
      </c>
      <c r="ES20" s="12">
        <f t="shared" si="45"/>
        <v>0</v>
      </c>
      <c r="ET20" s="115"/>
      <c r="EU20" s="84"/>
      <c r="EV20" s="84">
        <v>0</v>
      </c>
      <c r="EW20" s="12">
        <f t="shared" si="46"/>
        <v>0</v>
      </c>
      <c r="EX20" s="115"/>
      <c r="EY20" s="84"/>
      <c r="EZ20" s="84">
        <v>0</v>
      </c>
      <c r="FA20" s="12">
        <f t="shared" si="47"/>
        <v>0</v>
      </c>
    </row>
    <row r="21" spans="1:157" x14ac:dyDescent="0.25">
      <c r="A21" s="26" t="s">
        <v>18</v>
      </c>
      <c r="C21" s="72">
        <v>16</v>
      </c>
      <c r="D21" s="93">
        <v>16</v>
      </c>
      <c r="E21" s="128">
        <f t="shared" si="1"/>
        <v>32</v>
      </c>
      <c r="F21" s="115"/>
      <c r="G21" s="27">
        <v>40</v>
      </c>
      <c r="H21" s="142">
        <v>20</v>
      </c>
      <c r="I21" s="142">
        <v>20</v>
      </c>
      <c r="J21" s="100">
        <f t="shared" si="2"/>
        <v>80</v>
      </c>
      <c r="K21" s="115"/>
      <c r="L21" s="29">
        <v>10</v>
      </c>
      <c r="M21" s="30">
        <v>10</v>
      </c>
      <c r="N21" s="105">
        <f t="shared" si="3"/>
        <v>20</v>
      </c>
      <c r="O21" s="115"/>
      <c r="P21" s="78">
        <v>29</v>
      </c>
      <c r="Q21" s="143">
        <v>29</v>
      </c>
      <c r="R21" s="112">
        <f t="shared" si="4"/>
        <v>58</v>
      </c>
      <c r="S21" s="115"/>
      <c r="T21" s="81">
        <v>60</v>
      </c>
      <c r="U21" s="94">
        <v>60</v>
      </c>
      <c r="V21" s="119">
        <f t="shared" si="5"/>
        <v>120</v>
      </c>
      <c r="W21" s="115"/>
      <c r="X21" s="144">
        <v>30</v>
      </c>
      <c r="Y21" s="120">
        <f t="shared" si="6"/>
        <v>30</v>
      </c>
      <c r="Z21" s="122">
        <f t="shared" si="7"/>
        <v>60</v>
      </c>
      <c r="AA21" s="115"/>
      <c r="AB21" s="95">
        <v>80</v>
      </c>
      <c r="AC21" s="134">
        <f t="shared" si="8"/>
        <v>80</v>
      </c>
      <c r="AD21" s="128">
        <f t="shared" si="9"/>
        <v>160</v>
      </c>
      <c r="AE21" s="115"/>
      <c r="AF21" s="102">
        <v>60</v>
      </c>
      <c r="AG21" s="98">
        <f t="shared" si="10"/>
        <v>60</v>
      </c>
      <c r="AH21" s="100">
        <f t="shared" si="11"/>
        <v>120</v>
      </c>
      <c r="AI21" s="115"/>
      <c r="AJ21" s="114">
        <v>60</v>
      </c>
      <c r="AK21" s="104">
        <f t="shared" si="12"/>
        <v>60</v>
      </c>
      <c r="AL21" s="105">
        <f t="shared" si="13"/>
        <v>120</v>
      </c>
      <c r="AM21" s="115"/>
      <c r="AN21" s="117">
        <v>200</v>
      </c>
      <c r="AO21" s="110">
        <f t="shared" si="14"/>
        <v>200</v>
      </c>
      <c r="AP21" s="112">
        <f t="shared" si="15"/>
        <v>400</v>
      </c>
      <c r="AQ21" s="115"/>
      <c r="AR21" s="124">
        <v>160</v>
      </c>
      <c r="AS21" s="130">
        <v>160</v>
      </c>
      <c r="AT21" s="145">
        <v>0</v>
      </c>
      <c r="AU21" s="119">
        <f t="shared" si="16"/>
        <v>320</v>
      </c>
      <c r="AV21" s="115"/>
      <c r="AW21" s="144">
        <v>0</v>
      </c>
      <c r="AX21" s="144">
        <v>0</v>
      </c>
      <c r="AY21" s="154">
        <v>0</v>
      </c>
      <c r="AZ21" s="154">
        <v>0</v>
      </c>
      <c r="BA21" s="120">
        <v>0</v>
      </c>
      <c r="BB21" s="122">
        <f t="shared" si="17"/>
        <v>0</v>
      </c>
      <c r="BC21" s="115"/>
      <c r="BD21" s="95">
        <v>130</v>
      </c>
      <c r="BE21" s="135">
        <v>60</v>
      </c>
      <c r="BF21" s="135">
        <f t="shared" si="18"/>
        <v>70</v>
      </c>
      <c r="BG21" s="128">
        <f t="shared" si="19"/>
        <v>260</v>
      </c>
      <c r="BH21" s="115"/>
      <c r="BI21" s="27">
        <v>30</v>
      </c>
      <c r="BJ21" s="98">
        <f t="shared" si="20"/>
        <v>30</v>
      </c>
      <c r="BK21" s="100">
        <f t="shared" si="21"/>
        <v>60</v>
      </c>
      <c r="BL21" s="115"/>
      <c r="BM21" s="146">
        <v>10</v>
      </c>
      <c r="BN21" s="104">
        <f t="shared" si="22"/>
        <v>10</v>
      </c>
      <c r="BO21" s="105">
        <f t="shared" si="23"/>
        <v>20</v>
      </c>
      <c r="BP21" s="115"/>
      <c r="BQ21" s="140">
        <v>20</v>
      </c>
      <c r="BR21" s="110">
        <f t="shared" si="24"/>
        <v>20</v>
      </c>
      <c r="BS21" s="112">
        <f t="shared" si="25"/>
        <v>40</v>
      </c>
      <c r="BT21" s="115"/>
      <c r="BU21" s="147">
        <v>50</v>
      </c>
      <c r="BV21" s="94">
        <f t="shared" si="26"/>
        <v>50</v>
      </c>
      <c r="BW21" s="119">
        <f t="shared" si="27"/>
        <v>100</v>
      </c>
      <c r="BX21" s="115"/>
      <c r="BY21" s="144">
        <v>20</v>
      </c>
      <c r="BZ21" s="156">
        <v>10</v>
      </c>
      <c r="CA21" s="160">
        <v>10</v>
      </c>
      <c r="CB21" s="158">
        <f t="shared" si="28"/>
        <v>40</v>
      </c>
      <c r="CC21" s="115"/>
      <c r="CD21" s="95">
        <v>145</v>
      </c>
      <c r="CE21" s="166">
        <v>70</v>
      </c>
      <c r="CF21" s="166">
        <f t="shared" si="29"/>
        <v>75</v>
      </c>
      <c r="CG21" s="128">
        <f t="shared" si="30"/>
        <v>290</v>
      </c>
      <c r="CH21" s="115"/>
      <c r="CI21" s="27">
        <v>110</v>
      </c>
      <c r="CJ21" s="98">
        <v>75</v>
      </c>
      <c r="CK21" s="98">
        <v>0</v>
      </c>
      <c r="CL21" s="100">
        <f t="shared" si="0"/>
        <v>185</v>
      </c>
      <c r="CM21" s="115"/>
      <c r="CN21" s="173">
        <v>10</v>
      </c>
      <c r="CO21" s="174">
        <v>10</v>
      </c>
      <c r="CP21" s="177">
        <f t="shared" si="31"/>
        <v>20</v>
      </c>
      <c r="CQ21" s="115"/>
      <c r="CR21" s="117">
        <v>190</v>
      </c>
      <c r="CS21" s="110">
        <v>0</v>
      </c>
      <c r="CT21" s="112">
        <f t="shared" si="32"/>
        <v>190</v>
      </c>
      <c r="CU21" s="115"/>
      <c r="CV21" s="178">
        <v>215</v>
      </c>
      <c r="CW21" s="94">
        <v>0</v>
      </c>
      <c r="CX21" s="119">
        <f t="shared" si="33"/>
        <v>215</v>
      </c>
      <c r="CY21" s="115"/>
      <c r="CZ21" s="180">
        <v>10</v>
      </c>
      <c r="DA21" s="191">
        <v>0</v>
      </c>
      <c r="DB21" s="183">
        <v>10</v>
      </c>
      <c r="DC21" s="183">
        <v>0</v>
      </c>
      <c r="DD21" s="185">
        <v>30</v>
      </c>
      <c r="DE21" s="185">
        <v>10</v>
      </c>
      <c r="DF21" s="115"/>
      <c r="DG21" s="187">
        <v>20</v>
      </c>
      <c r="DH21" s="134">
        <v>0</v>
      </c>
      <c r="DI21" s="128">
        <f t="shared" si="34"/>
        <v>20</v>
      </c>
      <c r="DJ21" s="115"/>
      <c r="DK21" s="96">
        <v>0</v>
      </c>
      <c r="DL21" s="98">
        <v>0</v>
      </c>
      <c r="DM21" s="189">
        <f t="shared" si="35"/>
        <v>0</v>
      </c>
      <c r="DN21" s="115"/>
      <c r="DO21" s="194">
        <v>165</v>
      </c>
      <c r="DP21" s="104">
        <v>0</v>
      </c>
      <c r="DQ21" s="105">
        <f t="shared" si="36"/>
        <v>165</v>
      </c>
      <c r="DR21" s="115"/>
      <c r="DS21" s="108">
        <v>0</v>
      </c>
      <c r="DT21" s="110">
        <v>0</v>
      </c>
      <c r="DU21" s="112">
        <f t="shared" si="37"/>
        <v>0</v>
      </c>
      <c r="DV21" s="115"/>
      <c r="DW21" s="217">
        <v>170</v>
      </c>
      <c r="DX21" s="94">
        <v>0</v>
      </c>
      <c r="DY21" s="119">
        <f t="shared" si="38"/>
        <v>170</v>
      </c>
      <c r="DZ21" s="115"/>
      <c r="EA21" s="88">
        <v>48</v>
      </c>
      <c r="EB21" s="120">
        <v>0</v>
      </c>
      <c r="EC21" s="122">
        <f t="shared" si="39"/>
        <v>48</v>
      </c>
      <c r="ED21" s="115"/>
      <c r="EE21" s="221">
        <v>160</v>
      </c>
      <c r="EF21" s="134">
        <v>0</v>
      </c>
      <c r="EG21" s="128">
        <f t="shared" si="40"/>
        <v>160</v>
      </c>
      <c r="EH21" s="115"/>
      <c r="EI21" s="96">
        <v>114</v>
      </c>
      <c r="EJ21" s="98">
        <v>0</v>
      </c>
      <c r="EK21" s="100">
        <f t="shared" si="41"/>
        <v>114</v>
      </c>
      <c r="EL21" s="115"/>
      <c r="EM21" s="148">
        <f t="shared" si="42"/>
        <v>2352</v>
      </c>
      <c r="EN21" s="149">
        <f t="shared" si="43"/>
        <v>1255</v>
      </c>
      <c r="EO21" s="150">
        <f t="shared" si="44"/>
        <v>3607</v>
      </c>
      <c r="EP21" s="115"/>
      <c r="EQ21" s="84"/>
      <c r="ER21" s="84">
        <v>0</v>
      </c>
      <c r="ES21" s="12">
        <f t="shared" si="45"/>
        <v>0</v>
      </c>
      <c r="ET21" s="115"/>
      <c r="EU21" s="84"/>
      <c r="EV21" s="84">
        <v>0</v>
      </c>
      <c r="EW21" s="12">
        <f t="shared" si="46"/>
        <v>0</v>
      </c>
      <c r="EX21" s="115"/>
      <c r="EY21" s="84"/>
      <c r="EZ21" s="84">
        <v>0</v>
      </c>
      <c r="FA21" s="12">
        <f t="shared" si="47"/>
        <v>0</v>
      </c>
    </row>
    <row r="22" spans="1:157" x14ac:dyDescent="0.25">
      <c r="A22" s="26" t="s">
        <v>19</v>
      </c>
      <c r="C22" s="72">
        <v>13</v>
      </c>
      <c r="D22" s="93">
        <v>13</v>
      </c>
      <c r="E22" s="128">
        <f t="shared" si="1"/>
        <v>26</v>
      </c>
      <c r="F22" s="115"/>
      <c r="G22" s="27">
        <v>40</v>
      </c>
      <c r="H22" s="142">
        <v>10</v>
      </c>
      <c r="I22" s="142">
        <v>30</v>
      </c>
      <c r="J22" s="100">
        <f t="shared" si="2"/>
        <v>80</v>
      </c>
      <c r="K22" s="115"/>
      <c r="L22" s="29">
        <v>10</v>
      </c>
      <c r="M22" s="30">
        <v>10</v>
      </c>
      <c r="N22" s="105">
        <f t="shared" si="3"/>
        <v>20</v>
      </c>
      <c r="O22" s="115"/>
      <c r="P22" s="78">
        <v>6</v>
      </c>
      <c r="Q22" s="143">
        <v>6</v>
      </c>
      <c r="R22" s="112">
        <f t="shared" si="4"/>
        <v>12</v>
      </c>
      <c r="S22" s="115"/>
      <c r="T22" s="81">
        <v>50</v>
      </c>
      <c r="U22" s="94">
        <v>50</v>
      </c>
      <c r="V22" s="119">
        <f t="shared" si="5"/>
        <v>100</v>
      </c>
      <c r="W22" s="115"/>
      <c r="X22" s="144">
        <v>30</v>
      </c>
      <c r="Y22" s="120">
        <f t="shared" si="6"/>
        <v>30</v>
      </c>
      <c r="Z22" s="122">
        <f t="shared" si="7"/>
        <v>60</v>
      </c>
      <c r="AA22" s="115"/>
      <c r="AB22" s="95">
        <v>70</v>
      </c>
      <c r="AC22" s="134">
        <f t="shared" si="8"/>
        <v>70</v>
      </c>
      <c r="AD22" s="128">
        <f t="shared" si="9"/>
        <v>140</v>
      </c>
      <c r="AE22" s="115"/>
      <c r="AF22" s="102">
        <v>50</v>
      </c>
      <c r="AG22" s="98">
        <f t="shared" si="10"/>
        <v>50</v>
      </c>
      <c r="AH22" s="100">
        <f t="shared" si="11"/>
        <v>100</v>
      </c>
      <c r="AI22" s="115"/>
      <c r="AJ22" s="114">
        <v>50</v>
      </c>
      <c r="AK22" s="104">
        <f t="shared" si="12"/>
        <v>50</v>
      </c>
      <c r="AL22" s="105">
        <f t="shared" si="13"/>
        <v>100</v>
      </c>
      <c r="AM22" s="115"/>
      <c r="AN22" s="117">
        <v>140</v>
      </c>
      <c r="AO22" s="110">
        <f t="shared" si="14"/>
        <v>140</v>
      </c>
      <c r="AP22" s="112">
        <f t="shared" si="15"/>
        <v>280</v>
      </c>
      <c r="AQ22" s="115"/>
      <c r="AR22" s="124">
        <v>150</v>
      </c>
      <c r="AS22" s="130">
        <v>130</v>
      </c>
      <c r="AT22" s="145">
        <v>20</v>
      </c>
      <c r="AU22" s="119">
        <f t="shared" si="16"/>
        <v>300</v>
      </c>
      <c r="AV22" s="115"/>
      <c r="AW22" s="144">
        <v>230</v>
      </c>
      <c r="AX22" s="144">
        <v>0</v>
      </c>
      <c r="AY22" s="154">
        <v>125</v>
      </c>
      <c r="AZ22" s="154">
        <v>0</v>
      </c>
      <c r="BA22" s="120">
        <v>0</v>
      </c>
      <c r="BB22" s="122">
        <f t="shared" si="17"/>
        <v>355</v>
      </c>
      <c r="BC22" s="115"/>
      <c r="BD22" s="95">
        <v>110</v>
      </c>
      <c r="BE22" s="135">
        <v>30</v>
      </c>
      <c r="BF22" s="135">
        <f t="shared" si="18"/>
        <v>80</v>
      </c>
      <c r="BG22" s="128">
        <f t="shared" si="19"/>
        <v>220</v>
      </c>
      <c r="BH22" s="115"/>
      <c r="BI22" s="27">
        <v>20</v>
      </c>
      <c r="BJ22" s="98">
        <f t="shared" si="20"/>
        <v>20</v>
      </c>
      <c r="BK22" s="100">
        <f t="shared" si="21"/>
        <v>40</v>
      </c>
      <c r="BL22" s="115"/>
      <c r="BM22" s="146">
        <v>10</v>
      </c>
      <c r="BN22" s="104">
        <f t="shared" si="22"/>
        <v>10</v>
      </c>
      <c r="BO22" s="105">
        <f t="shared" si="23"/>
        <v>20</v>
      </c>
      <c r="BP22" s="115"/>
      <c r="BQ22" s="140">
        <v>20</v>
      </c>
      <c r="BR22" s="110">
        <f t="shared" si="24"/>
        <v>20</v>
      </c>
      <c r="BS22" s="112">
        <f t="shared" si="25"/>
        <v>40</v>
      </c>
      <c r="BT22" s="115"/>
      <c r="BU22" s="147">
        <v>40</v>
      </c>
      <c r="BV22" s="94">
        <f t="shared" si="26"/>
        <v>40</v>
      </c>
      <c r="BW22" s="119">
        <f t="shared" si="27"/>
        <v>80</v>
      </c>
      <c r="BX22" s="115"/>
      <c r="BY22" s="144">
        <v>10</v>
      </c>
      <c r="BZ22" s="156">
        <v>10</v>
      </c>
      <c r="CA22" s="160">
        <v>0</v>
      </c>
      <c r="CB22" s="158">
        <f t="shared" si="28"/>
        <v>20</v>
      </c>
      <c r="CC22" s="115"/>
      <c r="CD22" s="95">
        <v>115</v>
      </c>
      <c r="CE22" s="166">
        <v>60</v>
      </c>
      <c r="CF22" s="166">
        <f t="shared" si="29"/>
        <v>55</v>
      </c>
      <c r="CG22" s="128">
        <f t="shared" si="30"/>
        <v>230</v>
      </c>
      <c r="CH22" s="115"/>
      <c r="CI22" s="27">
        <v>75</v>
      </c>
      <c r="CJ22" s="98">
        <f>SUM(CI22*66.67%)</f>
        <v>50.002500000000005</v>
      </c>
      <c r="CK22" s="98">
        <v>0</v>
      </c>
      <c r="CL22" s="100">
        <f t="shared" si="0"/>
        <v>125.0025</v>
      </c>
      <c r="CM22" s="115"/>
      <c r="CN22" s="173">
        <v>10</v>
      </c>
      <c r="CO22" s="174">
        <v>10</v>
      </c>
      <c r="CP22" s="177">
        <f t="shared" si="31"/>
        <v>20</v>
      </c>
      <c r="CQ22" s="115"/>
      <c r="CR22" s="117">
        <v>125</v>
      </c>
      <c r="CS22" s="110">
        <v>0</v>
      </c>
      <c r="CT22" s="112">
        <f t="shared" si="32"/>
        <v>125</v>
      </c>
      <c r="CU22" s="115"/>
      <c r="CV22" s="178">
        <v>195</v>
      </c>
      <c r="CW22" s="94">
        <v>0</v>
      </c>
      <c r="CX22" s="119">
        <f t="shared" si="33"/>
        <v>195</v>
      </c>
      <c r="CY22" s="115"/>
      <c r="CZ22" s="180">
        <v>0</v>
      </c>
      <c r="DA22" s="191">
        <v>0</v>
      </c>
      <c r="DB22" s="183">
        <v>10</v>
      </c>
      <c r="DC22" s="183">
        <v>0</v>
      </c>
      <c r="DD22" s="185">
        <v>0</v>
      </c>
      <c r="DE22" s="185">
        <v>10</v>
      </c>
      <c r="DF22" s="115"/>
      <c r="DG22" s="187">
        <v>20</v>
      </c>
      <c r="DH22" s="134">
        <v>0</v>
      </c>
      <c r="DI22" s="128">
        <f t="shared" si="34"/>
        <v>20</v>
      </c>
      <c r="DJ22" s="115"/>
      <c r="DK22" s="96">
        <v>0</v>
      </c>
      <c r="DL22" s="98">
        <v>0</v>
      </c>
      <c r="DM22" s="189">
        <f t="shared" si="35"/>
        <v>0</v>
      </c>
      <c r="DN22" s="115"/>
      <c r="DO22" s="194">
        <v>190</v>
      </c>
      <c r="DP22" s="104">
        <v>0</v>
      </c>
      <c r="DQ22" s="105">
        <f t="shared" si="36"/>
        <v>190</v>
      </c>
      <c r="DR22" s="115"/>
      <c r="DS22" s="108">
        <v>0</v>
      </c>
      <c r="DT22" s="110">
        <v>0</v>
      </c>
      <c r="DU22" s="112">
        <f t="shared" si="37"/>
        <v>0</v>
      </c>
      <c r="DV22" s="115"/>
      <c r="DW22" s="217">
        <v>180</v>
      </c>
      <c r="DX22" s="94">
        <v>0</v>
      </c>
      <c r="DY22" s="119">
        <f t="shared" si="38"/>
        <v>180</v>
      </c>
      <c r="DZ22" s="115"/>
      <c r="EA22" s="88">
        <v>48</v>
      </c>
      <c r="EB22" s="120">
        <v>0</v>
      </c>
      <c r="EC22" s="122">
        <f t="shared" si="39"/>
        <v>48</v>
      </c>
      <c r="ED22" s="115"/>
      <c r="EE22" s="221">
        <v>30</v>
      </c>
      <c r="EF22" s="134">
        <v>0</v>
      </c>
      <c r="EG22" s="128">
        <f t="shared" si="40"/>
        <v>30</v>
      </c>
      <c r="EH22" s="115"/>
      <c r="EI22" s="96">
        <v>24</v>
      </c>
      <c r="EJ22" s="98">
        <v>0</v>
      </c>
      <c r="EK22" s="100">
        <f t="shared" si="41"/>
        <v>24</v>
      </c>
      <c r="EL22" s="115"/>
      <c r="EM22" s="148">
        <f t="shared" si="42"/>
        <v>2186</v>
      </c>
      <c r="EN22" s="149">
        <f t="shared" si="43"/>
        <v>1004.0025000000001</v>
      </c>
      <c r="EO22" s="150">
        <f t="shared" si="44"/>
        <v>3190.0025000000001</v>
      </c>
      <c r="EP22" s="115"/>
      <c r="EQ22" s="84"/>
      <c r="ER22" s="84">
        <v>0</v>
      </c>
      <c r="ES22" s="12">
        <f t="shared" si="45"/>
        <v>0</v>
      </c>
      <c r="ET22" s="115"/>
      <c r="EU22" s="84"/>
      <c r="EV22" s="84">
        <v>0</v>
      </c>
      <c r="EW22" s="12">
        <f t="shared" si="46"/>
        <v>0</v>
      </c>
      <c r="EX22" s="115"/>
      <c r="EY22" s="84"/>
      <c r="EZ22" s="84">
        <v>0</v>
      </c>
      <c r="FA22" s="12">
        <f t="shared" si="47"/>
        <v>0</v>
      </c>
    </row>
    <row r="23" spans="1:157" x14ac:dyDescent="0.25">
      <c r="A23" s="26" t="s">
        <v>20</v>
      </c>
      <c r="C23" s="72">
        <v>18</v>
      </c>
      <c r="D23" s="93">
        <v>18</v>
      </c>
      <c r="E23" s="128">
        <f t="shared" si="1"/>
        <v>36</v>
      </c>
      <c r="F23" s="115"/>
      <c r="G23" s="27">
        <v>50</v>
      </c>
      <c r="H23" s="142">
        <v>20</v>
      </c>
      <c r="I23" s="142">
        <v>30</v>
      </c>
      <c r="J23" s="100">
        <f t="shared" si="2"/>
        <v>100</v>
      </c>
      <c r="K23" s="115"/>
      <c r="L23" s="29">
        <v>10</v>
      </c>
      <c r="M23" s="30">
        <v>10</v>
      </c>
      <c r="N23" s="105">
        <f t="shared" si="3"/>
        <v>20</v>
      </c>
      <c r="O23" s="115"/>
      <c r="P23" s="78">
        <v>10</v>
      </c>
      <c r="Q23" s="143">
        <v>10</v>
      </c>
      <c r="R23" s="112">
        <f t="shared" si="4"/>
        <v>20</v>
      </c>
      <c r="S23" s="115"/>
      <c r="T23" s="81">
        <v>40</v>
      </c>
      <c r="U23" s="94">
        <v>40</v>
      </c>
      <c r="V23" s="119">
        <f t="shared" si="5"/>
        <v>80</v>
      </c>
      <c r="W23" s="115"/>
      <c r="X23" s="144">
        <v>20</v>
      </c>
      <c r="Y23" s="120">
        <f t="shared" si="6"/>
        <v>20</v>
      </c>
      <c r="Z23" s="122">
        <f t="shared" si="7"/>
        <v>40</v>
      </c>
      <c r="AA23" s="115"/>
      <c r="AB23" s="95">
        <v>60</v>
      </c>
      <c r="AC23" s="134">
        <f t="shared" si="8"/>
        <v>60</v>
      </c>
      <c r="AD23" s="128">
        <f t="shared" si="9"/>
        <v>120</v>
      </c>
      <c r="AE23" s="115"/>
      <c r="AF23" s="102">
        <v>40</v>
      </c>
      <c r="AG23" s="98">
        <f t="shared" si="10"/>
        <v>40</v>
      </c>
      <c r="AH23" s="100">
        <f t="shared" si="11"/>
        <v>80</v>
      </c>
      <c r="AI23" s="115"/>
      <c r="AJ23" s="114">
        <v>50</v>
      </c>
      <c r="AK23" s="104">
        <f t="shared" si="12"/>
        <v>50</v>
      </c>
      <c r="AL23" s="105">
        <f t="shared" si="13"/>
        <v>100</v>
      </c>
      <c r="AM23" s="115"/>
      <c r="AN23" s="117">
        <v>160</v>
      </c>
      <c r="AO23" s="110">
        <f t="shared" si="14"/>
        <v>160</v>
      </c>
      <c r="AP23" s="112">
        <f t="shared" si="15"/>
        <v>320</v>
      </c>
      <c r="AQ23" s="115"/>
      <c r="AR23" s="124">
        <v>140</v>
      </c>
      <c r="AS23" s="130">
        <v>130</v>
      </c>
      <c r="AT23" s="145">
        <v>10</v>
      </c>
      <c r="AU23" s="119">
        <f t="shared" si="16"/>
        <v>280</v>
      </c>
      <c r="AV23" s="115"/>
      <c r="AW23" s="144">
        <v>0</v>
      </c>
      <c r="AX23" s="144">
        <v>0</v>
      </c>
      <c r="AY23" s="154">
        <v>0</v>
      </c>
      <c r="AZ23" s="154">
        <v>0</v>
      </c>
      <c r="BA23" s="120">
        <v>0</v>
      </c>
      <c r="BB23" s="122">
        <f t="shared" si="17"/>
        <v>0</v>
      </c>
      <c r="BC23" s="115"/>
      <c r="BD23" s="95">
        <v>110</v>
      </c>
      <c r="BE23" s="135">
        <v>40</v>
      </c>
      <c r="BF23" s="135">
        <f t="shared" si="18"/>
        <v>70</v>
      </c>
      <c r="BG23" s="128">
        <f t="shared" si="19"/>
        <v>220</v>
      </c>
      <c r="BH23" s="115"/>
      <c r="BI23" s="27">
        <v>20</v>
      </c>
      <c r="BJ23" s="98">
        <f t="shared" si="20"/>
        <v>20</v>
      </c>
      <c r="BK23" s="100">
        <f t="shared" si="21"/>
        <v>40</v>
      </c>
      <c r="BL23" s="115"/>
      <c r="BM23" s="146">
        <v>10</v>
      </c>
      <c r="BN23" s="104">
        <f t="shared" si="22"/>
        <v>10</v>
      </c>
      <c r="BO23" s="105">
        <f t="shared" si="23"/>
        <v>20</v>
      </c>
      <c r="BP23" s="115"/>
      <c r="BQ23" s="140">
        <v>20</v>
      </c>
      <c r="BR23" s="110">
        <f t="shared" si="24"/>
        <v>20</v>
      </c>
      <c r="BS23" s="112">
        <f t="shared" si="25"/>
        <v>40</v>
      </c>
      <c r="BT23" s="115"/>
      <c r="BU23" s="147">
        <v>45</v>
      </c>
      <c r="BV23" s="94">
        <f t="shared" si="26"/>
        <v>45</v>
      </c>
      <c r="BW23" s="119">
        <f t="shared" si="27"/>
        <v>90</v>
      </c>
      <c r="BX23" s="115"/>
      <c r="BY23" s="144">
        <v>20</v>
      </c>
      <c r="BZ23" s="156">
        <v>10</v>
      </c>
      <c r="CA23" s="160">
        <v>10</v>
      </c>
      <c r="CB23" s="158">
        <f t="shared" si="28"/>
        <v>40</v>
      </c>
      <c r="CC23" s="115"/>
      <c r="CD23" s="95">
        <v>125</v>
      </c>
      <c r="CE23" s="166">
        <v>60</v>
      </c>
      <c r="CF23" s="166">
        <f t="shared" si="29"/>
        <v>65</v>
      </c>
      <c r="CG23" s="128">
        <f t="shared" si="30"/>
        <v>250</v>
      </c>
      <c r="CH23" s="115"/>
      <c r="CI23" s="27">
        <v>95</v>
      </c>
      <c r="CJ23" s="98">
        <v>65</v>
      </c>
      <c r="CK23" s="98">
        <v>0</v>
      </c>
      <c r="CL23" s="100">
        <f t="shared" si="0"/>
        <v>160</v>
      </c>
      <c r="CM23" s="115"/>
      <c r="CN23" s="173">
        <v>10</v>
      </c>
      <c r="CO23" s="174">
        <v>10</v>
      </c>
      <c r="CP23" s="177">
        <f t="shared" si="31"/>
        <v>20</v>
      </c>
      <c r="CQ23" s="115"/>
      <c r="CR23" s="117">
        <v>165</v>
      </c>
      <c r="CS23" s="110">
        <v>0</v>
      </c>
      <c r="CT23" s="112">
        <f t="shared" si="32"/>
        <v>165</v>
      </c>
      <c r="CU23" s="115"/>
      <c r="CV23" s="178">
        <v>245</v>
      </c>
      <c r="CW23" s="94">
        <v>0</v>
      </c>
      <c r="CX23" s="119">
        <f t="shared" si="33"/>
        <v>245</v>
      </c>
      <c r="CY23" s="115"/>
      <c r="CZ23" s="180">
        <v>10</v>
      </c>
      <c r="DA23" s="191">
        <v>0</v>
      </c>
      <c r="DB23" s="183">
        <v>0</v>
      </c>
      <c r="DC23" s="183">
        <v>0</v>
      </c>
      <c r="DD23" s="122">
        <v>24</v>
      </c>
      <c r="DE23" s="185">
        <v>0</v>
      </c>
      <c r="DF23" s="115"/>
      <c r="DG23" s="187">
        <v>20</v>
      </c>
      <c r="DH23" s="134">
        <v>0</v>
      </c>
      <c r="DI23" s="128">
        <f t="shared" si="34"/>
        <v>20</v>
      </c>
      <c r="DJ23" s="115"/>
      <c r="DK23" s="96">
        <v>0</v>
      </c>
      <c r="DL23" s="98">
        <v>0</v>
      </c>
      <c r="DM23" s="189">
        <f t="shared" si="35"/>
        <v>0</v>
      </c>
      <c r="DN23" s="115"/>
      <c r="DO23" s="194">
        <v>235</v>
      </c>
      <c r="DP23" s="104">
        <v>0</v>
      </c>
      <c r="DQ23" s="105">
        <f t="shared" si="36"/>
        <v>235</v>
      </c>
      <c r="DR23" s="115"/>
      <c r="DS23" s="108">
        <v>0</v>
      </c>
      <c r="DT23" s="110">
        <v>0</v>
      </c>
      <c r="DU23" s="112">
        <f t="shared" si="37"/>
        <v>0</v>
      </c>
      <c r="DV23" s="115"/>
      <c r="DW23" s="217">
        <v>220</v>
      </c>
      <c r="DX23" s="94">
        <v>0</v>
      </c>
      <c r="DY23" s="119">
        <f t="shared" si="38"/>
        <v>220</v>
      </c>
      <c r="DZ23" s="115"/>
      <c r="EA23" s="88">
        <v>60</v>
      </c>
      <c r="EB23" s="120">
        <v>0</v>
      </c>
      <c r="EC23" s="122">
        <f t="shared" si="39"/>
        <v>60</v>
      </c>
      <c r="ED23" s="115"/>
      <c r="EE23" s="221">
        <v>60</v>
      </c>
      <c r="EF23" s="134">
        <v>0</v>
      </c>
      <c r="EG23" s="128">
        <f t="shared" si="40"/>
        <v>60</v>
      </c>
      <c r="EH23" s="115"/>
      <c r="EI23" s="96">
        <v>126</v>
      </c>
      <c r="EJ23" s="98">
        <v>0</v>
      </c>
      <c r="EK23" s="100">
        <f t="shared" si="41"/>
        <v>126</v>
      </c>
      <c r="EL23" s="115"/>
      <c r="EM23" s="148">
        <f t="shared" si="42"/>
        <v>2184</v>
      </c>
      <c r="EN23" s="149">
        <f t="shared" si="43"/>
        <v>1033</v>
      </c>
      <c r="EO23" s="150">
        <f t="shared" si="44"/>
        <v>3217</v>
      </c>
      <c r="EP23" s="115"/>
      <c r="EQ23" s="84"/>
      <c r="ER23" s="84">
        <v>0</v>
      </c>
      <c r="ES23" s="12">
        <f t="shared" si="45"/>
        <v>0</v>
      </c>
      <c r="ET23" s="115"/>
      <c r="EU23" s="84"/>
      <c r="EV23" s="84">
        <v>0</v>
      </c>
      <c r="EW23" s="12">
        <f t="shared" si="46"/>
        <v>0</v>
      </c>
      <c r="EX23" s="115"/>
      <c r="EY23" s="84"/>
      <c r="EZ23" s="84">
        <v>0</v>
      </c>
      <c r="FA23" s="12">
        <f t="shared" si="47"/>
        <v>0</v>
      </c>
    </row>
    <row r="24" spans="1:157" x14ac:dyDescent="0.25">
      <c r="A24" s="26" t="s">
        <v>21</v>
      </c>
      <c r="C24" s="72">
        <v>10</v>
      </c>
      <c r="D24" s="93">
        <v>10</v>
      </c>
      <c r="E24" s="128">
        <f t="shared" si="1"/>
        <v>20</v>
      </c>
      <c r="F24" s="115"/>
      <c r="G24" s="27">
        <v>30</v>
      </c>
      <c r="H24" s="142">
        <v>10</v>
      </c>
      <c r="I24" s="142">
        <v>20</v>
      </c>
      <c r="J24" s="100">
        <f t="shared" si="2"/>
        <v>60</v>
      </c>
      <c r="K24" s="115"/>
      <c r="L24" s="29">
        <v>10</v>
      </c>
      <c r="M24" s="30">
        <v>10</v>
      </c>
      <c r="N24" s="105">
        <f t="shared" si="3"/>
        <v>20</v>
      </c>
      <c r="O24" s="115"/>
      <c r="P24" s="78">
        <v>4</v>
      </c>
      <c r="Q24" s="143">
        <v>4</v>
      </c>
      <c r="R24" s="112">
        <f t="shared" si="4"/>
        <v>8</v>
      </c>
      <c r="S24" s="115"/>
      <c r="T24" s="81">
        <v>20</v>
      </c>
      <c r="U24" s="94">
        <v>20</v>
      </c>
      <c r="V24" s="119">
        <f t="shared" si="5"/>
        <v>40</v>
      </c>
      <c r="W24" s="115"/>
      <c r="X24" s="144">
        <v>10</v>
      </c>
      <c r="Y24" s="120">
        <f t="shared" si="6"/>
        <v>10</v>
      </c>
      <c r="Z24" s="122">
        <f t="shared" si="7"/>
        <v>20</v>
      </c>
      <c r="AA24" s="115"/>
      <c r="AB24" s="95">
        <v>20</v>
      </c>
      <c r="AC24" s="134">
        <f t="shared" si="8"/>
        <v>20</v>
      </c>
      <c r="AD24" s="128">
        <f t="shared" si="9"/>
        <v>40</v>
      </c>
      <c r="AE24" s="115"/>
      <c r="AF24" s="102">
        <v>20</v>
      </c>
      <c r="AG24" s="98">
        <f t="shared" si="10"/>
        <v>20</v>
      </c>
      <c r="AH24" s="100">
        <f t="shared" si="11"/>
        <v>40</v>
      </c>
      <c r="AI24" s="115"/>
      <c r="AJ24" s="114">
        <v>20</v>
      </c>
      <c r="AK24" s="104">
        <f t="shared" si="12"/>
        <v>20</v>
      </c>
      <c r="AL24" s="105">
        <f t="shared" si="13"/>
        <v>40</v>
      </c>
      <c r="AM24" s="115"/>
      <c r="AN24" s="117">
        <v>80</v>
      </c>
      <c r="AO24" s="110">
        <f t="shared" si="14"/>
        <v>80</v>
      </c>
      <c r="AP24" s="112">
        <f t="shared" si="15"/>
        <v>160</v>
      </c>
      <c r="AQ24" s="115"/>
      <c r="AR24" s="124">
        <v>50</v>
      </c>
      <c r="AS24" s="130">
        <v>50</v>
      </c>
      <c r="AT24" s="145">
        <v>0</v>
      </c>
      <c r="AU24" s="119">
        <f t="shared" si="16"/>
        <v>100</v>
      </c>
      <c r="AV24" s="115"/>
      <c r="AW24" s="144">
        <v>0</v>
      </c>
      <c r="AX24" s="144">
        <v>0</v>
      </c>
      <c r="AY24" s="154">
        <v>0</v>
      </c>
      <c r="AZ24" s="154">
        <v>0</v>
      </c>
      <c r="BA24" s="120">
        <v>0</v>
      </c>
      <c r="BB24" s="122">
        <f t="shared" si="17"/>
        <v>0</v>
      </c>
      <c r="BC24" s="115"/>
      <c r="BD24" s="95">
        <v>50</v>
      </c>
      <c r="BE24" s="135">
        <v>20</v>
      </c>
      <c r="BF24" s="135">
        <f t="shared" si="18"/>
        <v>30</v>
      </c>
      <c r="BG24" s="128">
        <f t="shared" si="19"/>
        <v>100</v>
      </c>
      <c r="BH24" s="115"/>
      <c r="BI24" s="27">
        <v>10</v>
      </c>
      <c r="BJ24" s="98">
        <f t="shared" si="20"/>
        <v>10</v>
      </c>
      <c r="BK24" s="100">
        <f t="shared" si="21"/>
        <v>20</v>
      </c>
      <c r="BL24" s="115"/>
      <c r="BM24" s="146">
        <v>10</v>
      </c>
      <c r="BN24" s="104">
        <f t="shared" si="22"/>
        <v>10</v>
      </c>
      <c r="BO24" s="105">
        <f t="shared" si="23"/>
        <v>20</v>
      </c>
      <c r="BP24" s="115"/>
      <c r="BQ24" s="140">
        <v>10</v>
      </c>
      <c r="BR24" s="110">
        <f t="shared" si="24"/>
        <v>10</v>
      </c>
      <c r="BS24" s="112">
        <f t="shared" si="25"/>
        <v>20</v>
      </c>
      <c r="BT24" s="115"/>
      <c r="BU24" s="147">
        <v>20</v>
      </c>
      <c r="BV24" s="94">
        <f t="shared" si="26"/>
        <v>20</v>
      </c>
      <c r="BW24" s="119">
        <f t="shared" si="27"/>
        <v>40</v>
      </c>
      <c r="BX24" s="115"/>
      <c r="BY24" s="144">
        <v>10</v>
      </c>
      <c r="BZ24" s="156">
        <v>10</v>
      </c>
      <c r="CA24" s="160">
        <v>0</v>
      </c>
      <c r="CB24" s="158">
        <f t="shared" si="28"/>
        <v>20</v>
      </c>
      <c r="CC24" s="115"/>
      <c r="CD24" s="95">
        <v>50</v>
      </c>
      <c r="CE24" s="166">
        <v>30</v>
      </c>
      <c r="CF24" s="166">
        <f t="shared" si="29"/>
        <v>20</v>
      </c>
      <c r="CG24" s="128">
        <f t="shared" si="30"/>
        <v>100</v>
      </c>
      <c r="CH24" s="115"/>
      <c r="CI24" s="27">
        <v>30</v>
      </c>
      <c r="CJ24" s="98">
        <f>SUM(CI24*66.67%)</f>
        <v>20.001000000000001</v>
      </c>
      <c r="CK24" s="98">
        <v>0</v>
      </c>
      <c r="CL24" s="100">
        <f t="shared" si="0"/>
        <v>50.001000000000005</v>
      </c>
      <c r="CM24" s="115"/>
      <c r="CN24" s="173">
        <v>10</v>
      </c>
      <c r="CO24" s="174">
        <v>10</v>
      </c>
      <c r="CP24" s="177">
        <f t="shared" si="31"/>
        <v>20</v>
      </c>
      <c r="CQ24" s="115"/>
      <c r="CR24" s="117">
        <v>50</v>
      </c>
      <c r="CS24" s="110">
        <v>0</v>
      </c>
      <c r="CT24" s="112">
        <f t="shared" si="32"/>
        <v>50</v>
      </c>
      <c r="CU24" s="115"/>
      <c r="CV24" s="178">
        <v>80</v>
      </c>
      <c r="CW24" s="94">
        <v>0</v>
      </c>
      <c r="CX24" s="119">
        <f t="shared" si="33"/>
        <v>80</v>
      </c>
      <c r="CY24" s="115"/>
      <c r="CZ24" s="180">
        <v>0</v>
      </c>
      <c r="DA24" s="192">
        <v>0</v>
      </c>
      <c r="DB24" s="183">
        <v>0</v>
      </c>
      <c r="DC24" s="183">
        <v>0</v>
      </c>
      <c r="DD24" s="122">
        <v>0</v>
      </c>
      <c r="DE24" s="185">
        <v>0</v>
      </c>
      <c r="DF24" s="115"/>
      <c r="DG24" s="187">
        <v>10</v>
      </c>
      <c r="DH24" s="134">
        <v>0</v>
      </c>
      <c r="DI24" s="128">
        <f t="shared" si="34"/>
        <v>10</v>
      </c>
      <c r="DJ24" s="115"/>
      <c r="DK24" s="96">
        <v>0</v>
      </c>
      <c r="DL24" s="98">
        <v>0</v>
      </c>
      <c r="DM24" s="189">
        <f t="shared" si="35"/>
        <v>0</v>
      </c>
      <c r="DN24" s="115"/>
      <c r="DO24" s="194">
        <v>135</v>
      </c>
      <c r="DP24" s="104">
        <v>0</v>
      </c>
      <c r="DQ24" s="105">
        <f t="shared" si="36"/>
        <v>135</v>
      </c>
      <c r="DR24" s="115"/>
      <c r="DS24" s="108">
        <v>0</v>
      </c>
      <c r="DT24" s="110">
        <v>0</v>
      </c>
      <c r="DU24" s="112">
        <f t="shared" si="37"/>
        <v>0</v>
      </c>
      <c r="DV24" s="115"/>
      <c r="DW24" s="217">
        <v>80</v>
      </c>
      <c r="DX24" s="94">
        <v>0</v>
      </c>
      <c r="DY24" s="119">
        <f t="shared" si="38"/>
        <v>80</v>
      </c>
      <c r="DZ24" s="115"/>
      <c r="EA24" s="88">
        <v>24</v>
      </c>
      <c r="EB24" s="120">
        <v>0</v>
      </c>
      <c r="EC24" s="122">
        <f t="shared" si="39"/>
        <v>24</v>
      </c>
      <c r="ED24" s="115"/>
      <c r="EE24" s="221">
        <v>20</v>
      </c>
      <c r="EF24" s="134">
        <v>0</v>
      </c>
      <c r="EG24" s="128">
        <f t="shared" si="40"/>
        <v>20</v>
      </c>
      <c r="EH24" s="115"/>
      <c r="EI24" s="96">
        <v>48</v>
      </c>
      <c r="EJ24" s="98">
        <v>0</v>
      </c>
      <c r="EK24" s="100">
        <f t="shared" si="41"/>
        <v>48</v>
      </c>
      <c r="EL24" s="115"/>
      <c r="EM24" s="148">
        <f t="shared" si="42"/>
        <v>921</v>
      </c>
      <c r="EN24" s="149">
        <f t="shared" si="43"/>
        <v>464.00099999999998</v>
      </c>
      <c r="EO24" s="150">
        <f t="shared" si="44"/>
        <v>1385.001</v>
      </c>
      <c r="EP24" s="115"/>
      <c r="EQ24" s="84"/>
      <c r="ER24" s="84">
        <v>0</v>
      </c>
      <c r="ES24" s="12">
        <f t="shared" si="45"/>
        <v>0</v>
      </c>
      <c r="ET24" s="115"/>
      <c r="EU24" s="84"/>
      <c r="EV24" s="84">
        <v>0</v>
      </c>
      <c r="EW24" s="12">
        <f t="shared" si="46"/>
        <v>0</v>
      </c>
      <c r="EX24" s="115"/>
      <c r="EY24" s="84"/>
      <c r="EZ24" s="84">
        <v>0</v>
      </c>
      <c r="FA24" s="12">
        <f t="shared" si="47"/>
        <v>0</v>
      </c>
    </row>
    <row r="25" spans="1:157" x14ac:dyDescent="0.25">
      <c r="A25" s="26" t="s">
        <v>22</v>
      </c>
      <c r="C25" s="72">
        <v>44</v>
      </c>
      <c r="D25" s="93">
        <v>44</v>
      </c>
      <c r="E25" s="128">
        <f t="shared" si="1"/>
        <v>88</v>
      </c>
      <c r="F25" s="115"/>
      <c r="G25" s="27">
        <v>90</v>
      </c>
      <c r="H25" s="142">
        <v>30</v>
      </c>
      <c r="I25" s="142">
        <v>60</v>
      </c>
      <c r="J25" s="100">
        <f t="shared" si="2"/>
        <v>180</v>
      </c>
      <c r="K25" s="115"/>
      <c r="L25" s="29">
        <v>20</v>
      </c>
      <c r="M25" s="30">
        <v>20</v>
      </c>
      <c r="N25" s="105">
        <f t="shared" si="3"/>
        <v>40</v>
      </c>
      <c r="O25" s="115"/>
      <c r="P25" s="78">
        <v>28</v>
      </c>
      <c r="Q25" s="143">
        <v>28</v>
      </c>
      <c r="R25" s="112">
        <f t="shared" si="4"/>
        <v>56</v>
      </c>
      <c r="S25" s="115"/>
      <c r="T25" s="81">
        <v>70</v>
      </c>
      <c r="U25" s="94">
        <v>70</v>
      </c>
      <c r="V25" s="119">
        <f t="shared" si="5"/>
        <v>140</v>
      </c>
      <c r="W25" s="115"/>
      <c r="X25" s="144">
        <v>40</v>
      </c>
      <c r="Y25" s="120">
        <f t="shared" si="6"/>
        <v>40</v>
      </c>
      <c r="Z25" s="122">
        <f t="shared" si="7"/>
        <v>80</v>
      </c>
      <c r="AA25" s="115"/>
      <c r="AB25" s="95">
        <v>100</v>
      </c>
      <c r="AC25" s="134">
        <f t="shared" si="8"/>
        <v>100</v>
      </c>
      <c r="AD25" s="128">
        <f t="shared" si="9"/>
        <v>200</v>
      </c>
      <c r="AE25" s="115"/>
      <c r="AF25" s="102">
        <v>70</v>
      </c>
      <c r="AG25" s="98">
        <f t="shared" si="10"/>
        <v>70</v>
      </c>
      <c r="AH25" s="100">
        <f t="shared" si="11"/>
        <v>140</v>
      </c>
      <c r="AI25" s="115"/>
      <c r="AJ25" s="114">
        <v>80</v>
      </c>
      <c r="AK25" s="104">
        <f t="shared" si="12"/>
        <v>80</v>
      </c>
      <c r="AL25" s="105">
        <f t="shared" si="13"/>
        <v>160</v>
      </c>
      <c r="AM25" s="115"/>
      <c r="AN25" s="117">
        <v>260</v>
      </c>
      <c r="AO25" s="110">
        <f t="shared" si="14"/>
        <v>260</v>
      </c>
      <c r="AP25" s="112">
        <f t="shared" si="15"/>
        <v>520</v>
      </c>
      <c r="AQ25" s="115"/>
      <c r="AR25" s="124">
        <v>190</v>
      </c>
      <c r="AS25" s="130">
        <v>180</v>
      </c>
      <c r="AT25" s="145">
        <v>10</v>
      </c>
      <c r="AU25" s="119">
        <f t="shared" si="16"/>
        <v>380</v>
      </c>
      <c r="AV25" s="115"/>
      <c r="AW25" s="144">
        <v>0</v>
      </c>
      <c r="AX25" s="144">
        <v>0</v>
      </c>
      <c r="AY25" s="154">
        <v>0</v>
      </c>
      <c r="AZ25" s="154">
        <v>0</v>
      </c>
      <c r="BA25" s="120">
        <v>0</v>
      </c>
      <c r="BB25" s="122">
        <f t="shared" si="17"/>
        <v>0</v>
      </c>
      <c r="BC25" s="115"/>
      <c r="BD25" s="95">
        <v>160</v>
      </c>
      <c r="BE25" s="135">
        <v>60</v>
      </c>
      <c r="BF25" s="135">
        <f t="shared" si="18"/>
        <v>100</v>
      </c>
      <c r="BG25" s="128">
        <f t="shared" si="19"/>
        <v>320</v>
      </c>
      <c r="BH25" s="115"/>
      <c r="BI25" s="27">
        <v>30</v>
      </c>
      <c r="BJ25" s="98">
        <f t="shared" si="20"/>
        <v>30</v>
      </c>
      <c r="BK25" s="100">
        <f t="shared" si="21"/>
        <v>60</v>
      </c>
      <c r="BL25" s="115"/>
      <c r="BM25" s="146">
        <v>10</v>
      </c>
      <c r="BN25" s="104">
        <f t="shared" si="22"/>
        <v>10</v>
      </c>
      <c r="BO25" s="105">
        <f t="shared" si="23"/>
        <v>20</v>
      </c>
      <c r="BP25" s="115"/>
      <c r="BQ25" s="140">
        <v>30</v>
      </c>
      <c r="BR25" s="110">
        <f t="shared" si="24"/>
        <v>30</v>
      </c>
      <c r="BS25" s="112">
        <f t="shared" si="25"/>
        <v>60</v>
      </c>
      <c r="BT25" s="115"/>
      <c r="BU25" s="147">
        <v>65</v>
      </c>
      <c r="BV25" s="94">
        <f t="shared" si="26"/>
        <v>65</v>
      </c>
      <c r="BW25" s="119">
        <f t="shared" si="27"/>
        <v>130</v>
      </c>
      <c r="BX25" s="115"/>
      <c r="BY25" s="144">
        <v>20</v>
      </c>
      <c r="BZ25" s="156">
        <v>20</v>
      </c>
      <c r="CA25" s="160">
        <v>0</v>
      </c>
      <c r="CB25" s="158">
        <f t="shared" si="28"/>
        <v>40</v>
      </c>
      <c r="CC25" s="115"/>
      <c r="CD25" s="95">
        <v>185</v>
      </c>
      <c r="CE25" s="166">
        <v>90</v>
      </c>
      <c r="CF25" s="166">
        <f t="shared" si="29"/>
        <v>95</v>
      </c>
      <c r="CG25" s="128">
        <f t="shared" si="30"/>
        <v>370</v>
      </c>
      <c r="CH25" s="115"/>
      <c r="CI25" s="27">
        <v>140</v>
      </c>
      <c r="CJ25" s="98">
        <v>95</v>
      </c>
      <c r="CK25" s="98">
        <v>0</v>
      </c>
      <c r="CL25" s="100">
        <f t="shared" si="0"/>
        <v>235</v>
      </c>
      <c r="CM25" s="115"/>
      <c r="CN25" s="173">
        <v>10</v>
      </c>
      <c r="CO25" s="174">
        <v>10</v>
      </c>
      <c r="CP25" s="177">
        <f t="shared" si="31"/>
        <v>20</v>
      </c>
      <c r="CQ25" s="115"/>
      <c r="CR25" s="117">
        <v>230</v>
      </c>
      <c r="CS25" s="110">
        <v>0</v>
      </c>
      <c r="CT25" s="112">
        <f t="shared" si="32"/>
        <v>230</v>
      </c>
      <c r="CU25" s="115"/>
      <c r="CV25" s="178">
        <v>325</v>
      </c>
      <c r="CW25" s="94">
        <v>0</v>
      </c>
      <c r="CX25" s="119">
        <f t="shared" si="33"/>
        <v>325</v>
      </c>
      <c r="CY25" s="115"/>
      <c r="CZ25" s="180">
        <v>10</v>
      </c>
      <c r="DA25" s="192">
        <v>0</v>
      </c>
      <c r="DB25" s="183">
        <v>30</v>
      </c>
      <c r="DC25" s="183">
        <v>0</v>
      </c>
      <c r="DD25" s="122">
        <v>30</v>
      </c>
      <c r="DE25" s="185">
        <v>30</v>
      </c>
      <c r="DF25" s="115"/>
      <c r="DG25" s="187">
        <v>30</v>
      </c>
      <c r="DH25" s="134">
        <v>0</v>
      </c>
      <c r="DI25" s="128">
        <f t="shared" si="34"/>
        <v>30</v>
      </c>
      <c r="DJ25" s="115"/>
      <c r="DK25" s="96">
        <v>0</v>
      </c>
      <c r="DL25" s="98">
        <v>0</v>
      </c>
      <c r="DM25" s="189">
        <f t="shared" si="35"/>
        <v>0</v>
      </c>
      <c r="DN25" s="115"/>
      <c r="DO25" s="194">
        <v>275</v>
      </c>
      <c r="DP25" s="104">
        <v>0</v>
      </c>
      <c r="DQ25" s="105">
        <f t="shared" si="36"/>
        <v>275</v>
      </c>
      <c r="DR25" s="115"/>
      <c r="DS25" s="108">
        <v>0</v>
      </c>
      <c r="DT25" s="110">
        <v>0</v>
      </c>
      <c r="DU25" s="112">
        <f t="shared" si="37"/>
        <v>0</v>
      </c>
      <c r="DV25" s="115"/>
      <c r="DW25" s="217">
        <v>280</v>
      </c>
      <c r="DX25" s="94">
        <v>0</v>
      </c>
      <c r="DY25" s="119">
        <f t="shared" si="38"/>
        <v>280</v>
      </c>
      <c r="DZ25" s="115"/>
      <c r="EA25" s="88">
        <v>78</v>
      </c>
      <c r="EB25" s="120">
        <v>0</v>
      </c>
      <c r="EC25" s="122">
        <f t="shared" si="39"/>
        <v>78</v>
      </c>
      <c r="ED25" s="115"/>
      <c r="EE25" s="221">
        <v>60</v>
      </c>
      <c r="EF25" s="134">
        <v>0</v>
      </c>
      <c r="EG25" s="128">
        <f t="shared" si="40"/>
        <v>60</v>
      </c>
      <c r="EH25" s="115"/>
      <c r="EI25" s="96">
        <v>156</v>
      </c>
      <c r="EJ25" s="98">
        <v>0</v>
      </c>
      <c r="EK25" s="100">
        <f t="shared" si="41"/>
        <v>156</v>
      </c>
      <c r="EL25" s="115"/>
      <c r="EM25" s="148">
        <f t="shared" si="42"/>
        <v>3076</v>
      </c>
      <c r="EN25" s="149">
        <f t="shared" si="43"/>
        <v>1637</v>
      </c>
      <c r="EO25" s="150">
        <f t="shared" si="44"/>
        <v>4713</v>
      </c>
      <c r="EP25" s="115"/>
      <c r="EQ25" s="84"/>
      <c r="ER25" s="84">
        <v>0</v>
      </c>
      <c r="ES25" s="12">
        <f t="shared" si="45"/>
        <v>0</v>
      </c>
      <c r="ET25" s="115"/>
      <c r="EU25" s="84"/>
      <c r="EV25" s="84">
        <v>0</v>
      </c>
      <c r="EW25" s="12">
        <f t="shared" si="46"/>
        <v>0</v>
      </c>
      <c r="EX25" s="115"/>
      <c r="EY25" s="84"/>
      <c r="EZ25" s="84">
        <v>0</v>
      </c>
      <c r="FA25" s="12">
        <f t="shared" si="47"/>
        <v>0</v>
      </c>
    </row>
    <row r="26" spans="1:157" x14ac:dyDescent="0.25">
      <c r="A26" s="26" t="s">
        <v>23</v>
      </c>
      <c r="C26" s="72">
        <v>8</v>
      </c>
      <c r="D26" s="93">
        <v>8</v>
      </c>
      <c r="E26" s="128">
        <f t="shared" si="1"/>
        <v>16</v>
      </c>
      <c r="F26" s="115"/>
      <c r="G26" s="27">
        <v>30</v>
      </c>
      <c r="H26" s="142">
        <v>10</v>
      </c>
      <c r="I26" s="142">
        <v>20</v>
      </c>
      <c r="J26" s="100">
        <f t="shared" si="2"/>
        <v>60</v>
      </c>
      <c r="K26" s="115"/>
      <c r="L26" s="29">
        <v>10</v>
      </c>
      <c r="M26" s="30">
        <v>10</v>
      </c>
      <c r="N26" s="105">
        <f t="shared" si="3"/>
        <v>20</v>
      </c>
      <c r="O26" s="115"/>
      <c r="P26" s="78">
        <v>4</v>
      </c>
      <c r="Q26" s="143">
        <v>4</v>
      </c>
      <c r="R26" s="112">
        <f t="shared" si="4"/>
        <v>8</v>
      </c>
      <c r="S26" s="115"/>
      <c r="T26" s="81">
        <v>20</v>
      </c>
      <c r="U26" s="94">
        <v>20</v>
      </c>
      <c r="V26" s="119">
        <f t="shared" si="5"/>
        <v>40</v>
      </c>
      <c r="W26" s="115"/>
      <c r="X26" s="144">
        <v>10</v>
      </c>
      <c r="Y26" s="120">
        <f t="shared" si="6"/>
        <v>10</v>
      </c>
      <c r="Z26" s="122">
        <f t="shared" si="7"/>
        <v>20</v>
      </c>
      <c r="AA26" s="115"/>
      <c r="AB26" s="95">
        <v>30</v>
      </c>
      <c r="AC26" s="134">
        <f t="shared" si="8"/>
        <v>30</v>
      </c>
      <c r="AD26" s="128">
        <f t="shared" si="9"/>
        <v>60</v>
      </c>
      <c r="AE26" s="115"/>
      <c r="AF26" s="102">
        <v>20</v>
      </c>
      <c r="AG26" s="98">
        <f t="shared" si="10"/>
        <v>20</v>
      </c>
      <c r="AH26" s="100">
        <f t="shared" si="11"/>
        <v>40</v>
      </c>
      <c r="AI26" s="115"/>
      <c r="AJ26" s="114">
        <v>30</v>
      </c>
      <c r="AK26" s="104">
        <f t="shared" si="12"/>
        <v>30</v>
      </c>
      <c r="AL26" s="105">
        <f t="shared" si="13"/>
        <v>60</v>
      </c>
      <c r="AM26" s="115"/>
      <c r="AN26" s="117">
        <v>80</v>
      </c>
      <c r="AO26" s="110">
        <f t="shared" si="14"/>
        <v>80</v>
      </c>
      <c r="AP26" s="112">
        <f t="shared" si="15"/>
        <v>160</v>
      </c>
      <c r="AQ26" s="115"/>
      <c r="AR26" s="124">
        <v>60</v>
      </c>
      <c r="AS26" s="130">
        <v>60</v>
      </c>
      <c r="AT26" s="145">
        <v>0</v>
      </c>
      <c r="AU26" s="119">
        <f t="shared" si="16"/>
        <v>120</v>
      </c>
      <c r="AV26" s="115"/>
      <c r="AW26" s="144">
        <v>0</v>
      </c>
      <c r="AX26" s="144">
        <v>0</v>
      </c>
      <c r="AY26" s="154">
        <v>0</v>
      </c>
      <c r="AZ26" s="154">
        <v>0</v>
      </c>
      <c r="BA26" s="120">
        <v>0</v>
      </c>
      <c r="BB26" s="122">
        <f t="shared" si="17"/>
        <v>0</v>
      </c>
      <c r="BC26" s="115"/>
      <c r="BD26" s="95">
        <v>50</v>
      </c>
      <c r="BE26" s="135">
        <v>30</v>
      </c>
      <c r="BF26" s="135">
        <f t="shared" si="18"/>
        <v>20</v>
      </c>
      <c r="BG26" s="128">
        <f t="shared" si="19"/>
        <v>100</v>
      </c>
      <c r="BH26" s="115"/>
      <c r="BI26" s="27">
        <v>10</v>
      </c>
      <c r="BJ26" s="98">
        <f t="shared" si="20"/>
        <v>10</v>
      </c>
      <c r="BK26" s="100">
        <f t="shared" si="21"/>
        <v>20</v>
      </c>
      <c r="BL26" s="115"/>
      <c r="BM26" s="146">
        <v>10</v>
      </c>
      <c r="BN26" s="104">
        <f t="shared" si="22"/>
        <v>10</v>
      </c>
      <c r="BO26" s="105">
        <f t="shared" si="23"/>
        <v>20</v>
      </c>
      <c r="BP26" s="115"/>
      <c r="BQ26" s="140">
        <v>10</v>
      </c>
      <c r="BR26" s="110">
        <f t="shared" si="24"/>
        <v>10</v>
      </c>
      <c r="BS26" s="112">
        <f t="shared" si="25"/>
        <v>20</v>
      </c>
      <c r="BT26" s="115"/>
      <c r="BU26" s="147">
        <v>15</v>
      </c>
      <c r="BV26" s="94">
        <f t="shared" si="26"/>
        <v>15</v>
      </c>
      <c r="BW26" s="119">
        <f t="shared" si="27"/>
        <v>30</v>
      </c>
      <c r="BX26" s="115"/>
      <c r="BY26" s="144">
        <v>10</v>
      </c>
      <c r="BZ26" s="156">
        <v>10</v>
      </c>
      <c r="CA26" s="160">
        <v>0</v>
      </c>
      <c r="CB26" s="158">
        <f t="shared" si="28"/>
        <v>20</v>
      </c>
      <c r="CC26" s="115"/>
      <c r="CD26" s="95">
        <v>45</v>
      </c>
      <c r="CE26" s="166">
        <v>20</v>
      </c>
      <c r="CF26" s="166">
        <f t="shared" si="29"/>
        <v>25</v>
      </c>
      <c r="CG26" s="128">
        <f t="shared" si="30"/>
        <v>90</v>
      </c>
      <c r="CH26" s="115"/>
      <c r="CI26" s="27">
        <v>40</v>
      </c>
      <c r="CJ26" s="98">
        <v>30</v>
      </c>
      <c r="CK26" s="98">
        <v>0</v>
      </c>
      <c r="CL26" s="100">
        <f t="shared" si="0"/>
        <v>70</v>
      </c>
      <c r="CM26" s="115"/>
      <c r="CN26" s="173">
        <v>10</v>
      </c>
      <c r="CO26" s="174">
        <v>10</v>
      </c>
      <c r="CP26" s="177">
        <f t="shared" si="31"/>
        <v>20</v>
      </c>
      <c r="CQ26" s="115"/>
      <c r="CR26" s="117">
        <v>70</v>
      </c>
      <c r="CS26" s="110">
        <v>0</v>
      </c>
      <c r="CT26" s="112">
        <f t="shared" si="32"/>
        <v>70</v>
      </c>
      <c r="CU26" s="115"/>
      <c r="CV26" s="178">
        <v>80</v>
      </c>
      <c r="CW26" s="94">
        <v>0</v>
      </c>
      <c r="CX26" s="119">
        <f t="shared" si="33"/>
        <v>80</v>
      </c>
      <c r="CY26" s="115"/>
      <c r="CZ26" s="180">
        <v>10</v>
      </c>
      <c r="DA26" s="192">
        <v>0</v>
      </c>
      <c r="DB26" s="183">
        <v>0</v>
      </c>
      <c r="DC26" s="183">
        <v>0</v>
      </c>
      <c r="DD26" s="122">
        <v>20</v>
      </c>
      <c r="DE26" s="185">
        <v>0</v>
      </c>
      <c r="DF26" s="115"/>
      <c r="DG26" s="187">
        <v>10</v>
      </c>
      <c r="DH26" s="134">
        <v>0</v>
      </c>
      <c r="DI26" s="128">
        <f t="shared" si="34"/>
        <v>10</v>
      </c>
      <c r="DJ26" s="115"/>
      <c r="DK26" s="96">
        <v>0</v>
      </c>
      <c r="DL26" s="98">
        <v>0</v>
      </c>
      <c r="DM26" s="189">
        <f t="shared" si="35"/>
        <v>0</v>
      </c>
      <c r="DN26" s="115"/>
      <c r="DO26" s="194">
        <v>65</v>
      </c>
      <c r="DP26" s="104">
        <v>0</v>
      </c>
      <c r="DQ26" s="105">
        <f t="shared" si="36"/>
        <v>65</v>
      </c>
      <c r="DR26" s="115"/>
      <c r="DS26" s="108">
        <v>0</v>
      </c>
      <c r="DT26" s="110">
        <v>0</v>
      </c>
      <c r="DU26" s="112">
        <f t="shared" si="37"/>
        <v>0</v>
      </c>
      <c r="DV26" s="115"/>
      <c r="DW26" s="217">
        <v>70</v>
      </c>
      <c r="DX26" s="94">
        <v>0</v>
      </c>
      <c r="DY26" s="119">
        <f t="shared" si="38"/>
        <v>70</v>
      </c>
      <c r="DZ26" s="115"/>
      <c r="EA26" s="88">
        <v>18</v>
      </c>
      <c r="EB26" s="120">
        <v>0</v>
      </c>
      <c r="EC26" s="122">
        <f t="shared" si="39"/>
        <v>18</v>
      </c>
      <c r="ED26" s="115"/>
      <c r="EE26" s="221">
        <v>50</v>
      </c>
      <c r="EF26" s="134">
        <v>0</v>
      </c>
      <c r="EG26" s="128">
        <f t="shared" si="40"/>
        <v>50</v>
      </c>
      <c r="EH26" s="115"/>
      <c r="EI26" s="96">
        <v>48</v>
      </c>
      <c r="EJ26" s="98">
        <v>0</v>
      </c>
      <c r="EK26" s="100">
        <f t="shared" si="41"/>
        <v>48</v>
      </c>
      <c r="EL26" s="115"/>
      <c r="EM26" s="148">
        <f t="shared" si="42"/>
        <v>913</v>
      </c>
      <c r="EN26" s="149">
        <f t="shared" si="43"/>
        <v>502</v>
      </c>
      <c r="EO26" s="150">
        <f t="shared" si="44"/>
        <v>1415</v>
      </c>
      <c r="EP26" s="115"/>
      <c r="EQ26" s="84"/>
      <c r="ER26" s="84">
        <v>0</v>
      </c>
      <c r="ES26" s="12">
        <f t="shared" si="45"/>
        <v>0</v>
      </c>
      <c r="ET26" s="115"/>
      <c r="EU26" s="84"/>
      <c r="EV26" s="84">
        <v>0</v>
      </c>
      <c r="EW26" s="12">
        <f t="shared" si="46"/>
        <v>0</v>
      </c>
      <c r="EX26" s="115"/>
      <c r="EY26" s="84"/>
      <c r="EZ26" s="84">
        <v>0</v>
      </c>
      <c r="FA26" s="12">
        <f t="shared" si="47"/>
        <v>0</v>
      </c>
    </row>
    <row r="27" spans="1:157" x14ac:dyDescent="0.25">
      <c r="A27" s="26" t="s">
        <v>24</v>
      </c>
      <c r="C27" s="72">
        <v>15</v>
      </c>
      <c r="D27" s="93">
        <v>15</v>
      </c>
      <c r="E27" s="128">
        <f t="shared" si="1"/>
        <v>30</v>
      </c>
      <c r="F27" s="115"/>
      <c r="G27" s="27">
        <v>40</v>
      </c>
      <c r="H27" s="142">
        <v>20</v>
      </c>
      <c r="I27" s="142">
        <v>20</v>
      </c>
      <c r="J27" s="100">
        <f t="shared" si="2"/>
        <v>80</v>
      </c>
      <c r="K27" s="115"/>
      <c r="L27" s="29">
        <v>10</v>
      </c>
      <c r="M27" s="30">
        <v>10</v>
      </c>
      <c r="N27" s="105">
        <f t="shared" si="3"/>
        <v>20</v>
      </c>
      <c r="O27" s="115"/>
      <c r="P27" s="78">
        <v>23</v>
      </c>
      <c r="Q27" s="143">
        <v>23</v>
      </c>
      <c r="R27" s="112">
        <f t="shared" si="4"/>
        <v>46</v>
      </c>
      <c r="S27" s="115"/>
      <c r="T27" s="81">
        <v>50</v>
      </c>
      <c r="U27" s="94">
        <v>50</v>
      </c>
      <c r="V27" s="119">
        <f t="shared" si="5"/>
        <v>100</v>
      </c>
      <c r="W27" s="115"/>
      <c r="X27" s="144">
        <v>30</v>
      </c>
      <c r="Y27" s="120">
        <f t="shared" si="6"/>
        <v>30</v>
      </c>
      <c r="Z27" s="122">
        <f t="shared" si="7"/>
        <v>60</v>
      </c>
      <c r="AA27" s="115"/>
      <c r="AB27" s="95">
        <v>70</v>
      </c>
      <c r="AC27" s="134">
        <f t="shared" si="8"/>
        <v>70</v>
      </c>
      <c r="AD27" s="128">
        <f t="shared" si="9"/>
        <v>140</v>
      </c>
      <c r="AE27" s="115"/>
      <c r="AF27" s="102">
        <v>50</v>
      </c>
      <c r="AG27" s="98">
        <f t="shared" si="10"/>
        <v>50</v>
      </c>
      <c r="AH27" s="100">
        <f t="shared" si="11"/>
        <v>100</v>
      </c>
      <c r="AI27" s="115"/>
      <c r="AJ27" s="114">
        <v>60</v>
      </c>
      <c r="AK27" s="104">
        <f t="shared" si="12"/>
        <v>60</v>
      </c>
      <c r="AL27" s="105">
        <f t="shared" si="13"/>
        <v>120</v>
      </c>
      <c r="AM27" s="115"/>
      <c r="AN27" s="117">
        <v>180</v>
      </c>
      <c r="AO27" s="110">
        <f t="shared" si="14"/>
        <v>180</v>
      </c>
      <c r="AP27" s="112">
        <f t="shared" si="15"/>
        <v>360</v>
      </c>
      <c r="AQ27" s="115"/>
      <c r="AR27" s="124">
        <v>140</v>
      </c>
      <c r="AS27" s="130">
        <v>140</v>
      </c>
      <c r="AT27" s="145">
        <v>0</v>
      </c>
      <c r="AU27" s="119">
        <f t="shared" si="16"/>
        <v>280</v>
      </c>
      <c r="AV27" s="115"/>
      <c r="AW27" s="144">
        <v>0</v>
      </c>
      <c r="AX27" s="144">
        <v>0</v>
      </c>
      <c r="AY27" s="154">
        <v>0</v>
      </c>
      <c r="AZ27" s="154">
        <v>0</v>
      </c>
      <c r="BA27" s="120">
        <v>0</v>
      </c>
      <c r="BB27" s="122">
        <f t="shared" si="17"/>
        <v>0</v>
      </c>
      <c r="BC27" s="115"/>
      <c r="BD27" s="95">
        <v>110</v>
      </c>
      <c r="BE27" s="135">
        <v>50</v>
      </c>
      <c r="BF27" s="135">
        <f t="shared" si="18"/>
        <v>60</v>
      </c>
      <c r="BG27" s="128">
        <f t="shared" si="19"/>
        <v>220</v>
      </c>
      <c r="BH27" s="115"/>
      <c r="BI27" s="27">
        <v>20</v>
      </c>
      <c r="BJ27" s="98">
        <f t="shared" si="20"/>
        <v>20</v>
      </c>
      <c r="BK27" s="100">
        <f t="shared" si="21"/>
        <v>40</v>
      </c>
      <c r="BL27" s="115"/>
      <c r="BM27" s="146">
        <v>10</v>
      </c>
      <c r="BN27" s="104">
        <f t="shared" si="22"/>
        <v>10</v>
      </c>
      <c r="BO27" s="105">
        <f t="shared" si="23"/>
        <v>20</v>
      </c>
      <c r="BP27" s="115"/>
      <c r="BQ27" s="140">
        <v>20</v>
      </c>
      <c r="BR27" s="110">
        <f t="shared" si="24"/>
        <v>20</v>
      </c>
      <c r="BS27" s="112">
        <f t="shared" si="25"/>
        <v>40</v>
      </c>
      <c r="BT27" s="115"/>
      <c r="BU27" s="147">
        <v>45</v>
      </c>
      <c r="BV27" s="94">
        <f t="shared" si="26"/>
        <v>45</v>
      </c>
      <c r="BW27" s="119">
        <f t="shared" si="27"/>
        <v>90</v>
      </c>
      <c r="BX27" s="115"/>
      <c r="BY27" s="144">
        <v>20</v>
      </c>
      <c r="BZ27" s="156">
        <v>10</v>
      </c>
      <c r="CA27" s="160">
        <v>10</v>
      </c>
      <c r="CB27" s="158">
        <f t="shared" si="28"/>
        <v>40</v>
      </c>
      <c r="CC27" s="115"/>
      <c r="CD27" s="95">
        <v>130</v>
      </c>
      <c r="CE27" s="166">
        <v>60</v>
      </c>
      <c r="CF27" s="166">
        <f t="shared" si="29"/>
        <v>70</v>
      </c>
      <c r="CG27" s="128">
        <f t="shared" si="30"/>
        <v>260</v>
      </c>
      <c r="CH27" s="115"/>
      <c r="CI27" s="27">
        <v>90</v>
      </c>
      <c r="CJ27" s="98">
        <f>SUM(CI27*66.67%)</f>
        <v>60.003000000000007</v>
      </c>
      <c r="CK27" s="98">
        <v>0</v>
      </c>
      <c r="CL27" s="100">
        <f t="shared" si="0"/>
        <v>150.00300000000001</v>
      </c>
      <c r="CM27" s="115"/>
      <c r="CN27" s="173">
        <v>10</v>
      </c>
      <c r="CO27" s="174">
        <v>10</v>
      </c>
      <c r="CP27" s="177">
        <f t="shared" si="31"/>
        <v>20</v>
      </c>
      <c r="CQ27" s="115"/>
      <c r="CR27" s="117">
        <v>150</v>
      </c>
      <c r="CS27" s="110">
        <v>0</v>
      </c>
      <c r="CT27" s="112">
        <f t="shared" si="32"/>
        <v>150</v>
      </c>
      <c r="CU27" s="115"/>
      <c r="CV27" s="178">
        <v>160</v>
      </c>
      <c r="CW27" s="94">
        <v>0</v>
      </c>
      <c r="CX27" s="119">
        <f t="shared" si="33"/>
        <v>160</v>
      </c>
      <c r="CY27" s="115"/>
      <c r="CZ27" s="180">
        <v>0</v>
      </c>
      <c r="DA27" s="192">
        <v>0</v>
      </c>
      <c r="DB27" s="183">
        <v>0</v>
      </c>
      <c r="DC27" s="183">
        <v>2</v>
      </c>
      <c r="DD27" s="122">
        <v>6</v>
      </c>
      <c r="DE27" s="185">
        <v>2</v>
      </c>
      <c r="DF27" s="115"/>
      <c r="DG27" s="187">
        <v>20</v>
      </c>
      <c r="DH27" s="134">
        <v>0</v>
      </c>
      <c r="DI27" s="128">
        <f t="shared" si="34"/>
        <v>20</v>
      </c>
      <c r="DJ27" s="115"/>
      <c r="DK27" s="96">
        <v>0</v>
      </c>
      <c r="DL27" s="98">
        <v>0</v>
      </c>
      <c r="DM27" s="189">
        <f t="shared" si="35"/>
        <v>0</v>
      </c>
      <c r="DN27" s="115"/>
      <c r="DO27" s="194">
        <v>130</v>
      </c>
      <c r="DP27" s="104">
        <v>0</v>
      </c>
      <c r="DQ27" s="105">
        <f t="shared" si="36"/>
        <v>130</v>
      </c>
      <c r="DR27" s="115"/>
      <c r="DS27" s="108">
        <v>0</v>
      </c>
      <c r="DT27" s="110">
        <v>0</v>
      </c>
      <c r="DU27" s="112">
        <f t="shared" si="37"/>
        <v>0</v>
      </c>
      <c r="DV27" s="115"/>
      <c r="DW27" s="217">
        <v>120</v>
      </c>
      <c r="DX27" s="94">
        <v>0</v>
      </c>
      <c r="DY27" s="119">
        <f t="shared" si="38"/>
        <v>120</v>
      </c>
      <c r="DZ27" s="115"/>
      <c r="EA27" s="88">
        <v>36</v>
      </c>
      <c r="EB27" s="120">
        <v>0</v>
      </c>
      <c r="EC27" s="122">
        <f t="shared" si="39"/>
        <v>36</v>
      </c>
      <c r="ED27" s="115"/>
      <c r="EE27" s="221">
        <v>60</v>
      </c>
      <c r="EF27" s="134">
        <v>0</v>
      </c>
      <c r="EG27" s="128">
        <f t="shared" si="40"/>
        <v>60</v>
      </c>
      <c r="EH27" s="115"/>
      <c r="EI27" s="96">
        <v>72</v>
      </c>
      <c r="EJ27" s="98">
        <v>0</v>
      </c>
      <c r="EK27" s="100">
        <f t="shared" si="41"/>
        <v>72</v>
      </c>
      <c r="EL27" s="115"/>
      <c r="EM27" s="148">
        <f t="shared" si="42"/>
        <v>1871</v>
      </c>
      <c r="EN27" s="149">
        <f t="shared" si="43"/>
        <v>1095.0030000000002</v>
      </c>
      <c r="EO27" s="150">
        <f t="shared" si="44"/>
        <v>2966.0030000000002</v>
      </c>
      <c r="EP27" s="115"/>
      <c r="EQ27" s="84"/>
      <c r="ER27" s="84">
        <v>0</v>
      </c>
      <c r="ES27" s="12">
        <f t="shared" si="45"/>
        <v>0</v>
      </c>
      <c r="ET27" s="115"/>
      <c r="EU27" s="84"/>
      <c r="EV27" s="84">
        <v>0</v>
      </c>
      <c r="EW27" s="12">
        <f t="shared" si="46"/>
        <v>0</v>
      </c>
      <c r="EX27" s="115"/>
      <c r="EY27" s="84"/>
      <c r="EZ27" s="84">
        <v>0</v>
      </c>
      <c r="FA27" s="12">
        <f t="shared" si="47"/>
        <v>0</v>
      </c>
    </row>
    <row r="28" spans="1:157" x14ac:dyDescent="0.25">
      <c r="A28" s="26" t="s">
        <v>25</v>
      </c>
      <c r="C28" s="72">
        <v>58</v>
      </c>
      <c r="D28" s="93">
        <v>58</v>
      </c>
      <c r="E28" s="128">
        <f t="shared" si="1"/>
        <v>116</v>
      </c>
      <c r="F28" s="115"/>
      <c r="G28" s="27">
        <v>130</v>
      </c>
      <c r="H28" s="142">
        <v>50</v>
      </c>
      <c r="I28" s="142">
        <v>80</v>
      </c>
      <c r="J28" s="100">
        <f t="shared" si="2"/>
        <v>260</v>
      </c>
      <c r="K28" s="115"/>
      <c r="L28" s="29">
        <v>30</v>
      </c>
      <c r="M28" s="30">
        <v>30</v>
      </c>
      <c r="N28" s="105">
        <f t="shared" si="3"/>
        <v>60</v>
      </c>
      <c r="O28" s="115"/>
      <c r="P28" s="78">
        <v>44</v>
      </c>
      <c r="Q28" s="143">
        <v>44</v>
      </c>
      <c r="R28" s="112">
        <f t="shared" si="4"/>
        <v>88</v>
      </c>
      <c r="S28" s="115"/>
      <c r="T28" s="81">
        <v>80</v>
      </c>
      <c r="U28" s="94">
        <v>80</v>
      </c>
      <c r="V28" s="119">
        <f t="shared" si="5"/>
        <v>160</v>
      </c>
      <c r="W28" s="115"/>
      <c r="X28" s="144">
        <v>30</v>
      </c>
      <c r="Y28" s="120">
        <f t="shared" si="6"/>
        <v>30</v>
      </c>
      <c r="Z28" s="122">
        <f t="shared" si="7"/>
        <v>60</v>
      </c>
      <c r="AA28" s="115"/>
      <c r="AB28" s="95">
        <v>110</v>
      </c>
      <c r="AC28" s="134">
        <f t="shared" si="8"/>
        <v>110</v>
      </c>
      <c r="AD28" s="128">
        <f t="shared" si="9"/>
        <v>220</v>
      </c>
      <c r="AE28" s="115"/>
      <c r="AF28" s="102">
        <v>70</v>
      </c>
      <c r="AG28" s="98">
        <f t="shared" si="10"/>
        <v>70</v>
      </c>
      <c r="AH28" s="100">
        <f t="shared" si="11"/>
        <v>140</v>
      </c>
      <c r="AI28" s="115"/>
      <c r="AJ28" s="114">
        <v>80</v>
      </c>
      <c r="AK28" s="104">
        <f t="shared" si="12"/>
        <v>80</v>
      </c>
      <c r="AL28" s="105">
        <f t="shared" si="13"/>
        <v>160</v>
      </c>
      <c r="AM28" s="115"/>
      <c r="AN28" s="117">
        <v>260</v>
      </c>
      <c r="AO28" s="110">
        <f t="shared" si="14"/>
        <v>260</v>
      </c>
      <c r="AP28" s="112">
        <f t="shared" si="15"/>
        <v>520</v>
      </c>
      <c r="AQ28" s="115"/>
      <c r="AR28" s="124">
        <v>230</v>
      </c>
      <c r="AS28" s="130">
        <v>210</v>
      </c>
      <c r="AT28" s="145">
        <v>20</v>
      </c>
      <c r="AU28" s="119">
        <f t="shared" si="16"/>
        <v>460</v>
      </c>
      <c r="AV28" s="115"/>
      <c r="AW28" s="144">
        <v>0</v>
      </c>
      <c r="AX28" s="144">
        <v>0</v>
      </c>
      <c r="AY28" s="154">
        <v>0</v>
      </c>
      <c r="AZ28" s="154">
        <v>0</v>
      </c>
      <c r="BA28" s="120">
        <v>0</v>
      </c>
      <c r="BB28" s="122">
        <f t="shared" si="17"/>
        <v>0</v>
      </c>
      <c r="BC28" s="115"/>
      <c r="BD28" s="95">
        <v>190</v>
      </c>
      <c r="BE28" s="135">
        <v>70</v>
      </c>
      <c r="BF28" s="135">
        <f t="shared" si="18"/>
        <v>120</v>
      </c>
      <c r="BG28" s="128">
        <f t="shared" si="19"/>
        <v>380</v>
      </c>
      <c r="BH28" s="115"/>
      <c r="BI28" s="27">
        <v>40</v>
      </c>
      <c r="BJ28" s="98">
        <f t="shared" si="20"/>
        <v>40</v>
      </c>
      <c r="BK28" s="100">
        <f t="shared" si="21"/>
        <v>80</v>
      </c>
      <c r="BL28" s="115"/>
      <c r="BM28" s="146">
        <v>10</v>
      </c>
      <c r="BN28" s="104">
        <f t="shared" si="22"/>
        <v>10</v>
      </c>
      <c r="BO28" s="105">
        <f t="shared" si="23"/>
        <v>20</v>
      </c>
      <c r="BP28" s="115"/>
      <c r="BQ28" s="140">
        <v>30</v>
      </c>
      <c r="BR28" s="110">
        <f t="shared" si="24"/>
        <v>30</v>
      </c>
      <c r="BS28" s="112">
        <f t="shared" si="25"/>
        <v>60</v>
      </c>
      <c r="BT28" s="115"/>
      <c r="BU28" s="147">
        <v>70</v>
      </c>
      <c r="BV28" s="94">
        <f t="shared" si="26"/>
        <v>70</v>
      </c>
      <c r="BW28" s="119">
        <f t="shared" si="27"/>
        <v>140</v>
      </c>
      <c r="BX28" s="115"/>
      <c r="BY28" s="144">
        <v>30</v>
      </c>
      <c r="BZ28" s="156">
        <v>20</v>
      </c>
      <c r="CA28" s="160">
        <v>10</v>
      </c>
      <c r="CB28" s="158">
        <f t="shared" si="28"/>
        <v>60</v>
      </c>
      <c r="CC28" s="115"/>
      <c r="CD28" s="95">
        <v>210</v>
      </c>
      <c r="CE28" s="166">
        <v>100</v>
      </c>
      <c r="CF28" s="166">
        <f t="shared" si="29"/>
        <v>110</v>
      </c>
      <c r="CG28" s="128">
        <f t="shared" si="30"/>
        <v>420</v>
      </c>
      <c r="CH28" s="115"/>
      <c r="CI28" s="27">
        <v>185</v>
      </c>
      <c r="CJ28" s="98">
        <v>125</v>
      </c>
      <c r="CK28" s="98">
        <v>0</v>
      </c>
      <c r="CL28" s="100">
        <f t="shared" si="0"/>
        <v>310</v>
      </c>
      <c r="CM28" s="115"/>
      <c r="CN28" s="173">
        <v>10</v>
      </c>
      <c r="CO28" s="174">
        <v>10</v>
      </c>
      <c r="CP28" s="177">
        <f t="shared" si="31"/>
        <v>20</v>
      </c>
      <c r="CQ28" s="115"/>
      <c r="CR28" s="117">
        <v>315</v>
      </c>
      <c r="CS28" s="110">
        <v>0</v>
      </c>
      <c r="CT28" s="112">
        <f t="shared" si="32"/>
        <v>315</v>
      </c>
      <c r="CU28" s="115"/>
      <c r="CV28" s="178">
        <v>475</v>
      </c>
      <c r="CW28" s="94">
        <v>0</v>
      </c>
      <c r="CX28" s="119">
        <f t="shared" si="33"/>
        <v>475</v>
      </c>
      <c r="CY28" s="115"/>
      <c r="CZ28" s="180">
        <v>10</v>
      </c>
      <c r="DA28" s="192">
        <v>30</v>
      </c>
      <c r="DB28" s="183">
        <v>50</v>
      </c>
      <c r="DC28" s="183">
        <v>0</v>
      </c>
      <c r="DD28" s="122">
        <v>90</v>
      </c>
      <c r="DE28" s="185">
        <v>50</v>
      </c>
      <c r="DF28" s="115"/>
      <c r="DG28" s="187">
        <v>40</v>
      </c>
      <c r="DH28" s="134">
        <v>0</v>
      </c>
      <c r="DI28" s="128">
        <f t="shared" si="34"/>
        <v>40</v>
      </c>
      <c r="DJ28" s="115"/>
      <c r="DK28" s="96">
        <v>0</v>
      </c>
      <c r="DL28" s="98">
        <v>0</v>
      </c>
      <c r="DM28" s="189">
        <f t="shared" si="35"/>
        <v>0</v>
      </c>
      <c r="DN28" s="115"/>
      <c r="DO28" s="194">
        <v>415</v>
      </c>
      <c r="DP28" s="104">
        <v>0</v>
      </c>
      <c r="DQ28" s="105">
        <f t="shared" si="36"/>
        <v>415</v>
      </c>
      <c r="DR28" s="115"/>
      <c r="DS28" s="108">
        <v>0</v>
      </c>
      <c r="DT28" s="110">
        <v>0</v>
      </c>
      <c r="DU28" s="112">
        <f t="shared" si="37"/>
        <v>0</v>
      </c>
      <c r="DV28" s="115"/>
      <c r="DW28" s="217">
        <v>430</v>
      </c>
      <c r="DX28" s="94">
        <v>0</v>
      </c>
      <c r="DY28" s="119">
        <f t="shared" si="38"/>
        <v>430</v>
      </c>
      <c r="DZ28" s="115"/>
      <c r="EA28" s="88">
        <v>120</v>
      </c>
      <c r="EB28" s="120">
        <v>0</v>
      </c>
      <c r="EC28" s="122">
        <f t="shared" si="39"/>
        <v>120</v>
      </c>
      <c r="ED28" s="115"/>
      <c r="EE28" s="221">
        <v>180</v>
      </c>
      <c r="EF28" s="134">
        <v>0</v>
      </c>
      <c r="EG28" s="128">
        <f t="shared" si="40"/>
        <v>180</v>
      </c>
      <c r="EH28" s="115"/>
      <c r="EI28" s="96">
        <v>60</v>
      </c>
      <c r="EJ28" s="98">
        <v>0</v>
      </c>
      <c r="EK28" s="100">
        <f t="shared" si="41"/>
        <v>60</v>
      </c>
      <c r="EL28" s="115"/>
      <c r="EM28" s="148">
        <f t="shared" si="42"/>
        <v>3932</v>
      </c>
      <c r="EN28" s="149">
        <f t="shared" si="43"/>
        <v>1927</v>
      </c>
      <c r="EO28" s="150">
        <f t="shared" si="44"/>
        <v>5859</v>
      </c>
      <c r="EP28" s="115"/>
      <c r="EQ28" s="84"/>
      <c r="ER28" s="84">
        <v>0</v>
      </c>
      <c r="ES28" s="12">
        <f t="shared" si="45"/>
        <v>0</v>
      </c>
      <c r="ET28" s="115"/>
      <c r="EU28" s="84"/>
      <c r="EV28" s="84">
        <v>0</v>
      </c>
      <c r="EW28" s="12">
        <f t="shared" si="46"/>
        <v>0</v>
      </c>
      <c r="EX28" s="115"/>
      <c r="EY28" s="84"/>
      <c r="EZ28" s="84">
        <v>0</v>
      </c>
      <c r="FA28" s="12">
        <f t="shared" si="47"/>
        <v>0</v>
      </c>
    </row>
    <row r="29" spans="1:157" x14ac:dyDescent="0.25">
      <c r="A29" s="26" t="s">
        <v>26</v>
      </c>
      <c r="C29" s="72">
        <v>68</v>
      </c>
      <c r="D29" s="93">
        <v>68</v>
      </c>
      <c r="E29" s="128">
        <f t="shared" si="1"/>
        <v>136</v>
      </c>
      <c r="F29" s="115"/>
      <c r="G29" s="27">
        <v>130</v>
      </c>
      <c r="H29" s="142">
        <v>50</v>
      </c>
      <c r="I29" s="142">
        <v>80</v>
      </c>
      <c r="J29" s="100">
        <f t="shared" si="2"/>
        <v>260</v>
      </c>
      <c r="K29" s="115"/>
      <c r="L29" s="29">
        <v>30</v>
      </c>
      <c r="M29" s="30">
        <v>30</v>
      </c>
      <c r="N29" s="105">
        <f t="shared" si="3"/>
        <v>60</v>
      </c>
      <c r="O29" s="115"/>
      <c r="P29" s="78">
        <v>38</v>
      </c>
      <c r="Q29" s="143">
        <v>38</v>
      </c>
      <c r="R29" s="112">
        <f t="shared" si="4"/>
        <v>76</v>
      </c>
      <c r="S29" s="115"/>
      <c r="T29" s="81">
        <v>130</v>
      </c>
      <c r="U29" s="94">
        <v>130</v>
      </c>
      <c r="V29" s="119">
        <f t="shared" si="5"/>
        <v>260</v>
      </c>
      <c r="W29" s="115"/>
      <c r="X29" s="144">
        <v>60</v>
      </c>
      <c r="Y29" s="120">
        <f t="shared" si="6"/>
        <v>60</v>
      </c>
      <c r="Z29" s="122">
        <f t="shared" si="7"/>
        <v>120</v>
      </c>
      <c r="AA29" s="115"/>
      <c r="AB29" s="95">
        <v>180</v>
      </c>
      <c r="AC29" s="134">
        <f t="shared" si="8"/>
        <v>180</v>
      </c>
      <c r="AD29" s="128">
        <f t="shared" si="9"/>
        <v>360</v>
      </c>
      <c r="AE29" s="115"/>
      <c r="AF29" s="102">
        <v>120</v>
      </c>
      <c r="AG29" s="98">
        <f t="shared" si="10"/>
        <v>120</v>
      </c>
      <c r="AH29" s="100">
        <f t="shared" si="11"/>
        <v>240</v>
      </c>
      <c r="AI29" s="115"/>
      <c r="AJ29" s="114">
        <v>140</v>
      </c>
      <c r="AK29" s="104">
        <f t="shared" si="12"/>
        <v>140</v>
      </c>
      <c r="AL29" s="105">
        <f t="shared" si="13"/>
        <v>280</v>
      </c>
      <c r="AM29" s="115"/>
      <c r="AN29" s="117">
        <v>440</v>
      </c>
      <c r="AO29" s="110">
        <f t="shared" si="14"/>
        <v>440</v>
      </c>
      <c r="AP29" s="112">
        <f t="shared" si="15"/>
        <v>880</v>
      </c>
      <c r="AQ29" s="115"/>
      <c r="AR29" s="124">
        <v>460</v>
      </c>
      <c r="AS29" s="130">
        <v>440</v>
      </c>
      <c r="AT29" s="145">
        <v>20</v>
      </c>
      <c r="AU29" s="119">
        <f t="shared" si="16"/>
        <v>920</v>
      </c>
      <c r="AV29" s="115"/>
      <c r="AW29" s="144">
        <v>710</v>
      </c>
      <c r="AX29" s="144">
        <v>0</v>
      </c>
      <c r="AY29" s="154">
        <v>135</v>
      </c>
      <c r="AZ29" s="154">
        <v>0</v>
      </c>
      <c r="BA29" s="120">
        <v>0</v>
      </c>
      <c r="BB29" s="122">
        <f t="shared" si="17"/>
        <v>845</v>
      </c>
      <c r="BC29" s="115"/>
      <c r="BD29" s="95">
        <v>360</v>
      </c>
      <c r="BE29" s="135">
        <v>140</v>
      </c>
      <c r="BF29" s="135">
        <f t="shared" si="18"/>
        <v>220</v>
      </c>
      <c r="BG29" s="128">
        <f t="shared" si="19"/>
        <v>720</v>
      </c>
      <c r="BH29" s="115"/>
      <c r="BI29" s="27">
        <v>60</v>
      </c>
      <c r="BJ29" s="98">
        <f t="shared" si="20"/>
        <v>60</v>
      </c>
      <c r="BK29" s="100">
        <f t="shared" si="21"/>
        <v>120</v>
      </c>
      <c r="BL29" s="115"/>
      <c r="BM29" s="146">
        <v>20</v>
      </c>
      <c r="BN29" s="104">
        <f t="shared" si="22"/>
        <v>20</v>
      </c>
      <c r="BO29" s="105">
        <f t="shared" si="23"/>
        <v>40</v>
      </c>
      <c r="BP29" s="115"/>
      <c r="BQ29" s="140">
        <v>60</v>
      </c>
      <c r="BR29" s="110">
        <f t="shared" si="24"/>
        <v>60</v>
      </c>
      <c r="BS29" s="112">
        <f t="shared" si="25"/>
        <v>120</v>
      </c>
      <c r="BT29" s="115"/>
      <c r="BU29" s="147">
        <v>135</v>
      </c>
      <c r="BV29" s="94">
        <f t="shared" si="26"/>
        <v>135</v>
      </c>
      <c r="BW29" s="119">
        <f t="shared" si="27"/>
        <v>270</v>
      </c>
      <c r="BX29" s="115"/>
      <c r="BY29" s="144">
        <v>40</v>
      </c>
      <c r="BZ29" s="156">
        <v>20</v>
      </c>
      <c r="CA29" s="160">
        <v>20</v>
      </c>
      <c r="CB29" s="158">
        <f t="shared" si="28"/>
        <v>80</v>
      </c>
      <c r="CC29" s="115"/>
      <c r="CD29" s="95">
        <v>400</v>
      </c>
      <c r="CE29" s="166">
        <v>190</v>
      </c>
      <c r="CF29" s="166">
        <f t="shared" si="29"/>
        <v>210</v>
      </c>
      <c r="CG29" s="128">
        <f t="shared" si="30"/>
        <v>800</v>
      </c>
      <c r="CH29" s="115"/>
      <c r="CI29" s="27">
        <v>320</v>
      </c>
      <c r="CJ29" s="98">
        <v>215</v>
      </c>
      <c r="CK29" s="98">
        <v>0</v>
      </c>
      <c r="CL29" s="100">
        <f t="shared" si="0"/>
        <v>535</v>
      </c>
      <c r="CM29" s="115"/>
      <c r="CN29" s="173">
        <v>10</v>
      </c>
      <c r="CO29" s="174">
        <v>10</v>
      </c>
      <c r="CP29" s="177">
        <f t="shared" si="31"/>
        <v>20</v>
      </c>
      <c r="CQ29" s="115"/>
      <c r="CR29" s="117">
        <v>535</v>
      </c>
      <c r="CS29" s="110">
        <v>0</v>
      </c>
      <c r="CT29" s="112">
        <f t="shared" si="32"/>
        <v>535</v>
      </c>
      <c r="CU29" s="115"/>
      <c r="CV29" s="178">
        <v>720</v>
      </c>
      <c r="CW29" s="94">
        <v>0</v>
      </c>
      <c r="CX29" s="119">
        <f t="shared" si="33"/>
        <v>720</v>
      </c>
      <c r="CY29" s="115"/>
      <c r="CZ29" s="180">
        <v>20</v>
      </c>
      <c r="DA29" s="192">
        <v>60</v>
      </c>
      <c r="DB29" s="183">
        <v>100</v>
      </c>
      <c r="DC29" s="183">
        <v>0</v>
      </c>
      <c r="DD29" s="122">
        <v>150</v>
      </c>
      <c r="DE29" s="185">
        <v>100</v>
      </c>
      <c r="DF29" s="115"/>
      <c r="DG29" s="187">
        <v>60</v>
      </c>
      <c r="DH29" s="134">
        <v>0</v>
      </c>
      <c r="DI29" s="128">
        <f t="shared" si="34"/>
        <v>60</v>
      </c>
      <c r="DJ29" s="115"/>
      <c r="DK29" s="96">
        <v>0</v>
      </c>
      <c r="DL29" s="98">
        <v>0</v>
      </c>
      <c r="DM29" s="189">
        <f t="shared" si="35"/>
        <v>0</v>
      </c>
      <c r="DN29" s="115"/>
      <c r="DO29" s="194">
        <v>575</v>
      </c>
      <c r="DP29" s="104">
        <v>0</v>
      </c>
      <c r="DQ29" s="105">
        <f t="shared" si="36"/>
        <v>575</v>
      </c>
      <c r="DR29" s="115"/>
      <c r="DS29" s="108">
        <v>0</v>
      </c>
      <c r="DT29" s="110">
        <v>0</v>
      </c>
      <c r="DU29" s="112">
        <f t="shared" si="37"/>
        <v>0</v>
      </c>
      <c r="DV29" s="115"/>
      <c r="DW29" s="217">
        <v>590</v>
      </c>
      <c r="DX29" s="94">
        <v>0</v>
      </c>
      <c r="DY29" s="119">
        <f t="shared" si="38"/>
        <v>590</v>
      </c>
      <c r="DZ29" s="115"/>
      <c r="EA29" s="88">
        <v>162</v>
      </c>
      <c r="EB29" s="120">
        <v>0</v>
      </c>
      <c r="EC29" s="122">
        <f t="shared" si="39"/>
        <v>162</v>
      </c>
      <c r="ED29" s="115"/>
      <c r="EE29" s="221">
        <v>470</v>
      </c>
      <c r="EF29" s="134">
        <v>0</v>
      </c>
      <c r="EG29" s="128">
        <f t="shared" si="40"/>
        <v>470</v>
      </c>
      <c r="EH29" s="115"/>
      <c r="EI29" s="96">
        <v>330</v>
      </c>
      <c r="EJ29" s="98">
        <v>0</v>
      </c>
      <c r="EK29" s="100">
        <f t="shared" si="41"/>
        <v>330</v>
      </c>
      <c r="EL29" s="115"/>
      <c r="EM29" s="148">
        <f t="shared" si="42"/>
        <v>7488</v>
      </c>
      <c r="EN29" s="149">
        <f t="shared" si="43"/>
        <v>3276</v>
      </c>
      <c r="EO29" s="150">
        <f t="shared" si="44"/>
        <v>10764</v>
      </c>
      <c r="EP29" s="115"/>
      <c r="EQ29" s="84"/>
      <c r="ER29" s="84">
        <v>0</v>
      </c>
      <c r="ES29" s="12">
        <f t="shared" si="45"/>
        <v>0</v>
      </c>
      <c r="ET29" s="115"/>
      <c r="EU29" s="84"/>
      <c r="EV29" s="84">
        <v>0</v>
      </c>
      <c r="EW29" s="12">
        <f t="shared" si="46"/>
        <v>0</v>
      </c>
      <c r="EX29" s="115"/>
      <c r="EY29" s="84"/>
      <c r="EZ29" s="84">
        <v>0</v>
      </c>
      <c r="FA29" s="12">
        <f t="shared" si="47"/>
        <v>0</v>
      </c>
    </row>
    <row r="30" spans="1:157" x14ac:dyDescent="0.25">
      <c r="A30" s="26" t="s">
        <v>27</v>
      </c>
      <c r="C30" s="72">
        <v>13</v>
      </c>
      <c r="D30" s="93">
        <v>13</v>
      </c>
      <c r="E30" s="128">
        <f t="shared" si="1"/>
        <v>26</v>
      </c>
      <c r="F30" s="115"/>
      <c r="G30" s="27">
        <v>40</v>
      </c>
      <c r="H30" s="142">
        <v>20</v>
      </c>
      <c r="I30" s="142">
        <v>20</v>
      </c>
      <c r="J30" s="100">
        <f t="shared" si="2"/>
        <v>80</v>
      </c>
      <c r="K30" s="115"/>
      <c r="L30" s="29">
        <v>10</v>
      </c>
      <c r="M30" s="30">
        <v>10</v>
      </c>
      <c r="N30" s="105">
        <f t="shared" si="3"/>
        <v>20</v>
      </c>
      <c r="O30" s="115"/>
      <c r="P30" s="78">
        <v>7</v>
      </c>
      <c r="Q30" s="143">
        <v>7</v>
      </c>
      <c r="R30" s="112">
        <f t="shared" si="4"/>
        <v>14</v>
      </c>
      <c r="S30" s="115"/>
      <c r="T30" s="81">
        <v>50</v>
      </c>
      <c r="U30" s="94">
        <v>50</v>
      </c>
      <c r="V30" s="119">
        <f t="shared" si="5"/>
        <v>100</v>
      </c>
      <c r="W30" s="115"/>
      <c r="X30" s="144">
        <v>30</v>
      </c>
      <c r="Y30" s="120">
        <f t="shared" si="6"/>
        <v>30</v>
      </c>
      <c r="Z30" s="122">
        <f t="shared" si="7"/>
        <v>60</v>
      </c>
      <c r="AA30" s="115"/>
      <c r="AB30" s="95">
        <v>60</v>
      </c>
      <c r="AC30" s="134">
        <f t="shared" si="8"/>
        <v>60</v>
      </c>
      <c r="AD30" s="128">
        <f t="shared" si="9"/>
        <v>120</v>
      </c>
      <c r="AE30" s="115"/>
      <c r="AF30" s="102">
        <v>50</v>
      </c>
      <c r="AG30" s="98">
        <f t="shared" si="10"/>
        <v>50</v>
      </c>
      <c r="AH30" s="100">
        <f t="shared" si="11"/>
        <v>100</v>
      </c>
      <c r="AI30" s="115"/>
      <c r="AJ30" s="114">
        <v>50</v>
      </c>
      <c r="AK30" s="104">
        <f t="shared" si="12"/>
        <v>50</v>
      </c>
      <c r="AL30" s="105">
        <f t="shared" si="13"/>
        <v>100</v>
      </c>
      <c r="AM30" s="115"/>
      <c r="AN30" s="117">
        <v>120</v>
      </c>
      <c r="AO30" s="110">
        <f t="shared" si="14"/>
        <v>120</v>
      </c>
      <c r="AP30" s="112">
        <f t="shared" si="15"/>
        <v>240</v>
      </c>
      <c r="AQ30" s="115"/>
      <c r="AR30" s="124">
        <v>100</v>
      </c>
      <c r="AS30" s="130">
        <v>100</v>
      </c>
      <c r="AT30" s="145">
        <v>0</v>
      </c>
      <c r="AU30" s="119">
        <f t="shared" si="16"/>
        <v>200</v>
      </c>
      <c r="AV30" s="115"/>
      <c r="AW30" s="144">
        <v>0</v>
      </c>
      <c r="AX30" s="144">
        <v>0</v>
      </c>
      <c r="AY30" s="154">
        <v>0</v>
      </c>
      <c r="AZ30" s="154">
        <v>0</v>
      </c>
      <c r="BA30" s="120">
        <v>0</v>
      </c>
      <c r="BB30" s="122">
        <f t="shared" si="17"/>
        <v>0</v>
      </c>
      <c r="BC30" s="115"/>
      <c r="BD30" s="95">
        <v>80</v>
      </c>
      <c r="BE30" s="135">
        <v>40</v>
      </c>
      <c r="BF30" s="135">
        <f t="shared" si="18"/>
        <v>40</v>
      </c>
      <c r="BG30" s="128">
        <f t="shared" si="19"/>
        <v>160</v>
      </c>
      <c r="BH30" s="115"/>
      <c r="BI30" s="27">
        <v>20</v>
      </c>
      <c r="BJ30" s="98">
        <f t="shared" si="20"/>
        <v>20</v>
      </c>
      <c r="BK30" s="100">
        <f t="shared" si="21"/>
        <v>40</v>
      </c>
      <c r="BL30" s="115"/>
      <c r="BM30" s="146">
        <v>10</v>
      </c>
      <c r="BN30" s="104">
        <f t="shared" si="22"/>
        <v>10</v>
      </c>
      <c r="BO30" s="105">
        <f t="shared" si="23"/>
        <v>20</v>
      </c>
      <c r="BP30" s="115"/>
      <c r="BQ30" s="140">
        <v>20</v>
      </c>
      <c r="BR30" s="110">
        <f t="shared" si="24"/>
        <v>20</v>
      </c>
      <c r="BS30" s="112">
        <f t="shared" si="25"/>
        <v>40</v>
      </c>
      <c r="BT30" s="115"/>
      <c r="BU30" s="147">
        <v>30</v>
      </c>
      <c r="BV30" s="94">
        <f t="shared" si="26"/>
        <v>30</v>
      </c>
      <c r="BW30" s="119">
        <f t="shared" si="27"/>
        <v>60</v>
      </c>
      <c r="BX30" s="115"/>
      <c r="BY30" s="144">
        <v>10</v>
      </c>
      <c r="BZ30" s="156">
        <v>10</v>
      </c>
      <c r="CA30" s="160">
        <v>0</v>
      </c>
      <c r="CB30" s="158">
        <f t="shared" si="28"/>
        <v>20</v>
      </c>
      <c r="CC30" s="115"/>
      <c r="CD30" s="95">
        <v>85</v>
      </c>
      <c r="CE30" s="166">
        <v>40</v>
      </c>
      <c r="CF30" s="166">
        <f t="shared" si="29"/>
        <v>45</v>
      </c>
      <c r="CG30" s="128">
        <f t="shared" si="30"/>
        <v>170</v>
      </c>
      <c r="CH30" s="115"/>
      <c r="CI30" s="27">
        <v>70</v>
      </c>
      <c r="CJ30" s="98">
        <v>50</v>
      </c>
      <c r="CK30" s="98">
        <v>0</v>
      </c>
      <c r="CL30" s="100">
        <f t="shared" si="0"/>
        <v>120</v>
      </c>
      <c r="CM30" s="115"/>
      <c r="CN30" s="173">
        <v>10</v>
      </c>
      <c r="CO30" s="174">
        <v>10</v>
      </c>
      <c r="CP30" s="177">
        <f t="shared" si="31"/>
        <v>20</v>
      </c>
      <c r="CQ30" s="115"/>
      <c r="CR30" s="117">
        <v>120</v>
      </c>
      <c r="CS30" s="110">
        <v>0</v>
      </c>
      <c r="CT30" s="112">
        <f t="shared" si="32"/>
        <v>120</v>
      </c>
      <c r="CU30" s="115"/>
      <c r="CV30" s="178">
        <v>140</v>
      </c>
      <c r="CW30" s="94">
        <v>0</v>
      </c>
      <c r="CX30" s="119">
        <f t="shared" si="33"/>
        <v>140</v>
      </c>
      <c r="CY30" s="115"/>
      <c r="CZ30" s="180">
        <v>0</v>
      </c>
      <c r="DA30" s="192">
        <v>0</v>
      </c>
      <c r="DB30" s="183">
        <v>0</v>
      </c>
      <c r="DC30" s="183">
        <v>0</v>
      </c>
      <c r="DD30" s="122">
        <v>3</v>
      </c>
      <c r="DE30" s="185">
        <v>0</v>
      </c>
      <c r="DF30" s="115"/>
      <c r="DG30" s="187">
        <v>10</v>
      </c>
      <c r="DH30" s="134">
        <v>0</v>
      </c>
      <c r="DI30" s="128">
        <f t="shared" si="34"/>
        <v>10</v>
      </c>
      <c r="DJ30" s="115"/>
      <c r="DK30" s="96">
        <v>0</v>
      </c>
      <c r="DL30" s="98">
        <v>0</v>
      </c>
      <c r="DM30" s="189">
        <f t="shared" si="35"/>
        <v>0</v>
      </c>
      <c r="DN30" s="115"/>
      <c r="DO30" s="194">
        <v>195</v>
      </c>
      <c r="DP30" s="104">
        <v>0</v>
      </c>
      <c r="DQ30" s="105">
        <f t="shared" si="36"/>
        <v>195</v>
      </c>
      <c r="DR30" s="115"/>
      <c r="DS30" s="108">
        <v>0</v>
      </c>
      <c r="DT30" s="110">
        <v>0</v>
      </c>
      <c r="DU30" s="112">
        <f t="shared" si="37"/>
        <v>0</v>
      </c>
      <c r="DV30" s="115"/>
      <c r="DW30" s="217">
        <v>120</v>
      </c>
      <c r="DX30" s="94">
        <v>0</v>
      </c>
      <c r="DY30" s="119">
        <f t="shared" si="38"/>
        <v>120</v>
      </c>
      <c r="DZ30" s="115"/>
      <c r="EA30" s="88">
        <v>30</v>
      </c>
      <c r="EB30" s="120">
        <v>0</v>
      </c>
      <c r="EC30" s="122">
        <f t="shared" si="39"/>
        <v>30</v>
      </c>
      <c r="ED30" s="115"/>
      <c r="EE30" s="221">
        <v>60</v>
      </c>
      <c r="EF30" s="134">
        <v>0</v>
      </c>
      <c r="EG30" s="128">
        <f t="shared" si="40"/>
        <v>60</v>
      </c>
      <c r="EH30" s="115"/>
      <c r="EI30" s="96">
        <v>18</v>
      </c>
      <c r="EJ30" s="98">
        <v>0</v>
      </c>
      <c r="EK30" s="100">
        <f t="shared" si="41"/>
        <v>18</v>
      </c>
      <c r="EL30" s="115"/>
      <c r="EM30" s="148">
        <f t="shared" si="42"/>
        <v>1558</v>
      </c>
      <c r="EN30" s="149">
        <f t="shared" si="43"/>
        <v>845</v>
      </c>
      <c r="EO30" s="150">
        <f t="shared" si="44"/>
        <v>2403</v>
      </c>
      <c r="EP30" s="115"/>
      <c r="EQ30" s="84"/>
      <c r="ER30" s="84">
        <v>0</v>
      </c>
      <c r="ES30" s="12">
        <f t="shared" si="45"/>
        <v>0</v>
      </c>
      <c r="ET30" s="115"/>
      <c r="EU30" s="84"/>
      <c r="EV30" s="84">
        <v>0</v>
      </c>
      <c r="EW30" s="12">
        <f t="shared" si="46"/>
        <v>0</v>
      </c>
      <c r="EX30" s="115"/>
      <c r="EY30" s="84"/>
      <c r="EZ30" s="84">
        <v>0</v>
      </c>
      <c r="FA30" s="12">
        <f t="shared" si="47"/>
        <v>0</v>
      </c>
    </row>
    <row r="31" spans="1:157" x14ac:dyDescent="0.25">
      <c r="A31" s="26" t="s">
        <v>28</v>
      </c>
      <c r="C31" s="72">
        <v>96</v>
      </c>
      <c r="D31" s="93">
        <v>96</v>
      </c>
      <c r="E31" s="128">
        <f t="shared" si="1"/>
        <v>192</v>
      </c>
      <c r="F31" s="115"/>
      <c r="G31" s="27">
        <v>150</v>
      </c>
      <c r="H31" s="142">
        <v>60</v>
      </c>
      <c r="I31" s="142">
        <v>90</v>
      </c>
      <c r="J31" s="100">
        <f t="shared" si="2"/>
        <v>300</v>
      </c>
      <c r="K31" s="115"/>
      <c r="L31" s="29">
        <v>30</v>
      </c>
      <c r="M31" s="30">
        <v>30</v>
      </c>
      <c r="N31" s="105">
        <f t="shared" si="3"/>
        <v>60</v>
      </c>
      <c r="O31" s="115"/>
      <c r="P31" s="78">
        <v>71</v>
      </c>
      <c r="Q31" s="143">
        <v>71</v>
      </c>
      <c r="R31" s="112">
        <f t="shared" si="4"/>
        <v>142</v>
      </c>
      <c r="S31" s="115"/>
      <c r="T31" s="81">
        <v>180</v>
      </c>
      <c r="U31" s="94">
        <v>180</v>
      </c>
      <c r="V31" s="119">
        <f t="shared" si="5"/>
        <v>360</v>
      </c>
      <c r="W31" s="115"/>
      <c r="X31" s="144">
        <v>90</v>
      </c>
      <c r="Y31" s="120">
        <f t="shared" si="6"/>
        <v>90</v>
      </c>
      <c r="Z31" s="122">
        <f t="shared" si="7"/>
        <v>180</v>
      </c>
      <c r="AA31" s="115"/>
      <c r="AB31" s="95">
        <v>250</v>
      </c>
      <c r="AC31" s="134">
        <f t="shared" si="8"/>
        <v>250</v>
      </c>
      <c r="AD31" s="128">
        <f t="shared" si="9"/>
        <v>500</v>
      </c>
      <c r="AE31" s="115"/>
      <c r="AF31" s="102">
        <v>170</v>
      </c>
      <c r="AG31" s="98">
        <f t="shared" si="10"/>
        <v>170</v>
      </c>
      <c r="AH31" s="100">
        <f t="shared" si="11"/>
        <v>340</v>
      </c>
      <c r="AI31" s="115"/>
      <c r="AJ31" s="114">
        <v>190</v>
      </c>
      <c r="AK31" s="104">
        <f t="shared" si="12"/>
        <v>190</v>
      </c>
      <c r="AL31" s="105">
        <f t="shared" si="13"/>
        <v>380</v>
      </c>
      <c r="AM31" s="115"/>
      <c r="AN31" s="117">
        <v>620</v>
      </c>
      <c r="AO31" s="110">
        <f t="shared" si="14"/>
        <v>620</v>
      </c>
      <c r="AP31" s="112">
        <f t="shared" si="15"/>
        <v>1240</v>
      </c>
      <c r="AQ31" s="115"/>
      <c r="AR31" s="124">
        <v>570</v>
      </c>
      <c r="AS31" s="130">
        <v>540</v>
      </c>
      <c r="AT31" s="145">
        <v>30</v>
      </c>
      <c r="AU31" s="119">
        <f t="shared" si="16"/>
        <v>1140</v>
      </c>
      <c r="AV31" s="115"/>
      <c r="AW31" s="144">
        <v>30</v>
      </c>
      <c r="AX31" s="144">
        <v>0</v>
      </c>
      <c r="AY31" s="154">
        <v>0</v>
      </c>
      <c r="AZ31" s="154">
        <v>0</v>
      </c>
      <c r="BA31" s="120">
        <v>0</v>
      </c>
      <c r="BB31" s="122">
        <f t="shared" si="17"/>
        <v>30</v>
      </c>
      <c r="BC31" s="115"/>
      <c r="BD31" s="95">
        <v>440</v>
      </c>
      <c r="BE31" s="135">
        <v>170</v>
      </c>
      <c r="BF31" s="135">
        <f t="shared" si="18"/>
        <v>270</v>
      </c>
      <c r="BG31" s="128">
        <f t="shared" si="19"/>
        <v>880</v>
      </c>
      <c r="BH31" s="115"/>
      <c r="BI31" s="27">
        <v>80</v>
      </c>
      <c r="BJ31" s="98">
        <f t="shared" si="20"/>
        <v>80</v>
      </c>
      <c r="BK31" s="100">
        <f t="shared" si="21"/>
        <v>160</v>
      </c>
      <c r="BL31" s="115"/>
      <c r="BM31" s="146">
        <v>20</v>
      </c>
      <c r="BN31" s="104">
        <f t="shared" si="22"/>
        <v>20</v>
      </c>
      <c r="BO31" s="105">
        <f t="shared" si="23"/>
        <v>40</v>
      </c>
      <c r="BP31" s="115"/>
      <c r="BQ31" s="140">
        <v>70</v>
      </c>
      <c r="BR31" s="110">
        <f t="shared" si="24"/>
        <v>70</v>
      </c>
      <c r="BS31" s="112">
        <f t="shared" si="25"/>
        <v>140</v>
      </c>
      <c r="BT31" s="115"/>
      <c r="BU31" s="147">
        <v>170</v>
      </c>
      <c r="BV31" s="94">
        <f t="shared" si="26"/>
        <v>170</v>
      </c>
      <c r="BW31" s="119">
        <f t="shared" si="27"/>
        <v>340</v>
      </c>
      <c r="BX31" s="115"/>
      <c r="BY31" s="144">
        <v>50</v>
      </c>
      <c r="BZ31" s="156">
        <v>20</v>
      </c>
      <c r="CA31" s="160">
        <v>30</v>
      </c>
      <c r="CB31" s="158">
        <f t="shared" si="28"/>
        <v>100</v>
      </c>
      <c r="CC31" s="115"/>
      <c r="CD31" s="95">
        <v>505</v>
      </c>
      <c r="CE31" s="166">
        <v>240</v>
      </c>
      <c r="CF31" s="166">
        <f t="shared" si="29"/>
        <v>265</v>
      </c>
      <c r="CG31" s="128">
        <f t="shared" si="30"/>
        <v>1010</v>
      </c>
      <c r="CH31" s="115"/>
      <c r="CI31" s="27">
        <v>400</v>
      </c>
      <c r="CJ31" s="98">
        <v>270</v>
      </c>
      <c r="CK31" s="98">
        <v>0</v>
      </c>
      <c r="CL31" s="100">
        <f t="shared" si="0"/>
        <v>670</v>
      </c>
      <c r="CM31" s="115"/>
      <c r="CN31" s="173">
        <v>10</v>
      </c>
      <c r="CO31" s="174">
        <v>10</v>
      </c>
      <c r="CP31" s="177">
        <f t="shared" si="31"/>
        <v>20</v>
      </c>
      <c r="CQ31" s="115"/>
      <c r="CR31" s="117">
        <v>670</v>
      </c>
      <c r="CS31" s="110">
        <v>0</v>
      </c>
      <c r="CT31" s="112">
        <f t="shared" si="32"/>
        <v>670</v>
      </c>
      <c r="CU31" s="115"/>
      <c r="CV31" s="178">
        <v>820</v>
      </c>
      <c r="CW31" s="94">
        <v>0</v>
      </c>
      <c r="CX31" s="119">
        <f t="shared" si="33"/>
        <v>820</v>
      </c>
      <c r="CY31" s="115"/>
      <c r="CZ31" s="180">
        <v>10</v>
      </c>
      <c r="DA31" s="192">
        <v>10</v>
      </c>
      <c r="DB31" s="183">
        <v>0</v>
      </c>
      <c r="DC31" s="183">
        <v>0</v>
      </c>
      <c r="DD31" s="122">
        <v>80</v>
      </c>
      <c r="DE31" s="185">
        <v>0</v>
      </c>
      <c r="DF31" s="115"/>
      <c r="DG31" s="187">
        <v>60</v>
      </c>
      <c r="DH31" s="134">
        <v>0</v>
      </c>
      <c r="DI31" s="128">
        <f t="shared" si="34"/>
        <v>60</v>
      </c>
      <c r="DJ31" s="115"/>
      <c r="DK31" s="96">
        <v>0</v>
      </c>
      <c r="DL31" s="98">
        <v>0</v>
      </c>
      <c r="DM31" s="189">
        <f t="shared" si="35"/>
        <v>0</v>
      </c>
      <c r="DN31" s="115"/>
      <c r="DO31" s="194">
        <v>670</v>
      </c>
      <c r="DP31" s="104">
        <v>0</v>
      </c>
      <c r="DQ31" s="105">
        <f t="shared" si="36"/>
        <v>670</v>
      </c>
      <c r="DR31" s="115"/>
      <c r="DS31" s="195">
        <v>396</v>
      </c>
      <c r="DT31" s="110">
        <v>0</v>
      </c>
      <c r="DU31" s="112">
        <f t="shared" si="37"/>
        <v>396</v>
      </c>
      <c r="DV31" s="115"/>
      <c r="DW31" s="217">
        <v>260</v>
      </c>
      <c r="DX31" s="94">
        <v>0</v>
      </c>
      <c r="DY31" s="119">
        <f t="shared" si="38"/>
        <v>260</v>
      </c>
      <c r="DZ31" s="115"/>
      <c r="EA31" s="218">
        <v>0</v>
      </c>
      <c r="EB31" s="120">
        <v>0</v>
      </c>
      <c r="EC31" s="122">
        <f t="shared" si="39"/>
        <v>0</v>
      </c>
      <c r="ED31" s="115"/>
      <c r="EE31" s="221">
        <v>650</v>
      </c>
      <c r="EF31" s="134">
        <v>0</v>
      </c>
      <c r="EG31" s="128">
        <f t="shared" si="40"/>
        <v>650</v>
      </c>
      <c r="EH31" s="115"/>
      <c r="EI31" s="222">
        <v>408</v>
      </c>
      <c r="EJ31" s="98">
        <v>0</v>
      </c>
      <c r="EK31" s="100">
        <f t="shared" si="41"/>
        <v>408</v>
      </c>
      <c r="EL31" s="115"/>
      <c r="EM31" s="148">
        <f t="shared" si="42"/>
        <v>8126</v>
      </c>
      <c r="EN31" s="149">
        <f t="shared" si="43"/>
        <v>4052</v>
      </c>
      <c r="EO31" s="150">
        <f t="shared" si="44"/>
        <v>12178</v>
      </c>
      <c r="EP31" s="115"/>
      <c r="EQ31" s="84"/>
      <c r="ER31" s="84">
        <v>0</v>
      </c>
      <c r="ES31" s="12">
        <f t="shared" si="45"/>
        <v>0</v>
      </c>
      <c r="ET31" s="115"/>
      <c r="EU31" s="84"/>
      <c r="EV31" s="84">
        <v>0</v>
      </c>
      <c r="EW31" s="12">
        <f t="shared" si="46"/>
        <v>0</v>
      </c>
      <c r="EX31" s="115"/>
      <c r="EY31" s="84"/>
      <c r="EZ31" s="84">
        <v>0</v>
      </c>
      <c r="FA31" s="12">
        <f t="shared" si="47"/>
        <v>0</v>
      </c>
    </row>
    <row r="32" spans="1:157" x14ac:dyDescent="0.25">
      <c r="A32" s="26" t="s">
        <v>29</v>
      </c>
      <c r="C32" s="72">
        <v>9</v>
      </c>
      <c r="D32" s="93">
        <v>9</v>
      </c>
      <c r="E32" s="128">
        <f t="shared" si="1"/>
        <v>18</v>
      </c>
      <c r="F32" s="115"/>
      <c r="G32" s="27">
        <v>30</v>
      </c>
      <c r="H32" s="142">
        <v>10</v>
      </c>
      <c r="I32" s="142">
        <v>20</v>
      </c>
      <c r="J32" s="100">
        <f t="shared" si="2"/>
        <v>60</v>
      </c>
      <c r="K32" s="115"/>
      <c r="L32" s="29">
        <v>10</v>
      </c>
      <c r="M32" s="30">
        <v>10</v>
      </c>
      <c r="N32" s="105">
        <f t="shared" si="3"/>
        <v>20</v>
      </c>
      <c r="O32" s="115"/>
      <c r="P32" s="78">
        <v>5</v>
      </c>
      <c r="Q32" s="143">
        <v>5</v>
      </c>
      <c r="R32" s="112">
        <f t="shared" si="4"/>
        <v>10</v>
      </c>
      <c r="S32" s="115"/>
      <c r="T32" s="81">
        <v>30</v>
      </c>
      <c r="U32" s="94">
        <v>30</v>
      </c>
      <c r="V32" s="119">
        <f t="shared" si="5"/>
        <v>60</v>
      </c>
      <c r="W32" s="115"/>
      <c r="X32" s="144">
        <v>20</v>
      </c>
      <c r="Y32" s="120">
        <f t="shared" si="6"/>
        <v>20</v>
      </c>
      <c r="Z32" s="122">
        <f t="shared" si="7"/>
        <v>40</v>
      </c>
      <c r="AA32" s="115"/>
      <c r="AB32" s="95">
        <v>50</v>
      </c>
      <c r="AC32" s="134">
        <f t="shared" si="8"/>
        <v>50</v>
      </c>
      <c r="AD32" s="128">
        <f t="shared" si="9"/>
        <v>100</v>
      </c>
      <c r="AE32" s="115"/>
      <c r="AF32" s="102">
        <v>30</v>
      </c>
      <c r="AG32" s="98">
        <f t="shared" si="10"/>
        <v>30</v>
      </c>
      <c r="AH32" s="100">
        <f t="shared" si="11"/>
        <v>60</v>
      </c>
      <c r="AI32" s="115"/>
      <c r="AJ32" s="114">
        <v>40</v>
      </c>
      <c r="AK32" s="104">
        <f t="shared" si="12"/>
        <v>40</v>
      </c>
      <c r="AL32" s="105">
        <f t="shared" si="13"/>
        <v>80</v>
      </c>
      <c r="AM32" s="115"/>
      <c r="AN32" s="117">
        <v>140</v>
      </c>
      <c r="AO32" s="110">
        <f t="shared" si="14"/>
        <v>140</v>
      </c>
      <c r="AP32" s="112">
        <f t="shared" si="15"/>
        <v>280</v>
      </c>
      <c r="AQ32" s="115"/>
      <c r="AR32" s="124">
        <v>90</v>
      </c>
      <c r="AS32" s="130">
        <v>90</v>
      </c>
      <c r="AT32" s="145">
        <v>0</v>
      </c>
      <c r="AU32" s="119">
        <f t="shared" si="16"/>
        <v>180</v>
      </c>
      <c r="AV32" s="115"/>
      <c r="AW32" s="144">
        <v>580</v>
      </c>
      <c r="AX32" s="144">
        <v>0</v>
      </c>
      <c r="AY32" s="154">
        <v>250</v>
      </c>
      <c r="AZ32" s="154">
        <v>0</v>
      </c>
      <c r="BA32" s="120">
        <v>0</v>
      </c>
      <c r="BB32" s="122">
        <f t="shared" si="17"/>
        <v>830</v>
      </c>
      <c r="BC32" s="115"/>
      <c r="BD32" s="95">
        <v>70</v>
      </c>
      <c r="BE32" s="135">
        <v>40</v>
      </c>
      <c r="BF32" s="135">
        <f t="shared" si="18"/>
        <v>30</v>
      </c>
      <c r="BG32" s="128">
        <f t="shared" si="19"/>
        <v>140</v>
      </c>
      <c r="BH32" s="115"/>
      <c r="BI32" s="27">
        <v>10</v>
      </c>
      <c r="BJ32" s="98">
        <f t="shared" si="20"/>
        <v>10</v>
      </c>
      <c r="BK32" s="100">
        <f t="shared" si="21"/>
        <v>20</v>
      </c>
      <c r="BL32" s="115"/>
      <c r="BM32" s="146">
        <v>10</v>
      </c>
      <c r="BN32" s="104">
        <f t="shared" si="22"/>
        <v>10</v>
      </c>
      <c r="BO32" s="105">
        <f t="shared" si="23"/>
        <v>20</v>
      </c>
      <c r="BP32" s="115"/>
      <c r="BQ32" s="140">
        <v>10</v>
      </c>
      <c r="BR32" s="110">
        <f t="shared" si="24"/>
        <v>10</v>
      </c>
      <c r="BS32" s="112">
        <f t="shared" si="25"/>
        <v>20</v>
      </c>
      <c r="BT32" s="115"/>
      <c r="BU32" s="147">
        <v>25</v>
      </c>
      <c r="BV32" s="94">
        <f t="shared" si="26"/>
        <v>25</v>
      </c>
      <c r="BW32" s="119">
        <f t="shared" si="27"/>
        <v>50</v>
      </c>
      <c r="BX32" s="115"/>
      <c r="BY32" s="144">
        <v>10</v>
      </c>
      <c r="BZ32" s="156">
        <v>10</v>
      </c>
      <c r="CA32" s="160">
        <v>0</v>
      </c>
      <c r="CB32" s="158">
        <f t="shared" si="28"/>
        <v>20</v>
      </c>
      <c r="CC32" s="115"/>
      <c r="CD32" s="95">
        <v>75</v>
      </c>
      <c r="CE32" s="166">
        <v>40</v>
      </c>
      <c r="CF32" s="166">
        <f t="shared" si="29"/>
        <v>35</v>
      </c>
      <c r="CG32" s="128">
        <f t="shared" si="30"/>
        <v>150</v>
      </c>
      <c r="CH32" s="115"/>
      <c r="CI32" s="27">
        <v>55</v>
      </c>
      <c r="CJ32" s="98">
        <v>40</v>
      </c>
      <c r="CK32" s="98">
        <v>0</v>
      </c>
      <c r="CL32" s="100">
        <f t="shared" si="0"/>
        <v>95</v>
      </c>
      <c r="CM32" s="115"/>
      <c r="CN32" s="173">
        <v>10</v>
      </c>
      <c r="CO32" s="174">
        <v>10</v>
      </c>
      <c r="CP32" s="177">
        <f t="shared" si="31"/>
        <v>20</v>
      </c>
      <c r="CQ32" s="115"/>
      <c r="CR32" s="117">
        <v>90</v>
      </c>
      <c r="CS32" s="110">
        <v>0</v>
      </c>
      <c r="CT32" s="112">
        <f t="shared" si="32"/>
        <v>90</v>
      </c>
      <c r="CU32" s="115"/>
      <c r="CV32" s="178">
        <v>125</v>
      </c>
      <c r="CW32" s="94">
        <v>0</v>
      </c>
      <c r="CX32" s="119">
        <f t="shared" si="33"/>
        <v>125</v>
      </c>
      <c r="CY32" s="115"/>
      <c r="CZ32" s="180">
        <v>10</v>
      </c>
      <c r="DA32" s="192">
        <v>0</v>
      </c>
      <c r="DB32" s="183">
        <v>30</v>
      </c>
      <c r="DC32" s="183">
        <v>2</v>
      </c>
      <c r="DD32" s="122">
        <v>29</v>
      </c>
      <c r="DE32" s="185">
        <v>32</v>
      </c>
      <c r="DF32" s="115"/>
      <c r="DG32" s="187">
        <v>10</v>
      </c>
      <c r="DH32" s="134">
        <v>0</v>
      </c>
      <c r="DI32" s="128">
        <f t="shared" si="34"/>
        <v>10</v>
      </c>
      <c r="DJ32" s="115"/>
      <c r="DK32" s="96">
        <v>0</v>
      </c>
      <c r="DL32" s="98">
        <v>0</v>
      </c>
      <c r="DM32" s="189">
        <f t="shared" si="35"/>
        <v>0</v>
      </c>
      <c r="DN32" s="115"/>
      <c r="DO32" s="194">
        <v>100</v>
      </c>
      <c r="DP32" s="104">
        <v>0</v>
      </c>
      <c r="DQ32" s="105">
        <f t="shared" si="36"/>
        <v>100</v>
      </c>
      <c r="DR32" s="115"/>
      <c r="DS32" s="196">
        <v>0</v>
      </c>
      <c r="DT32" s="110">
        <v>0</v>
      </c>
      <c r="DU32" s="112">
        <f t="shared" si="37"/>
        <v>0</v>
      </c>
      <c r="DV32" s="115"/>
      <c r="DW32" s="217">
        <v>110</v>
      </c>
      <c r="DX32" s="94">
        <v>0</v>
      </c>
      <c r="DY32" s="119">
        <f t="shared" si="38"/>
        <v>110</v>
      </c>
      <c r="DZ32" s="115"/>
      <c r="EA32" s="219">
        <v>30</v>
      </c>
      <c r="EB32" s="120">
        <v>0</v>
      </c>
      <c r="EC32" s="122">
        <f t="shared" si="39"/>
        <v>30</v>
      </c>
      <c r="ED32" s="115"/>
      <c r="EE32" s="221">
        <v>40</v>
      </c>
      <c r="EF32" s="134">
        <v>0</v>
      </c>
      <c r="EG32" s="128">
        <f t="shared" si="40"/>
        <v>40</v>
      </c>
      <c r="EH32" s="115"/>
      <c r="EI32" s="223">
        <v>18</v>
      </c>
      <c r="EJ32" s="98">
        <v>0</v>
      </c>
      <c r="EK32" s="100">
        <f t="shared" si="41"/>
        <v>18</v>
      </c>
      <c r="EL32" s="115"/>
      <c r="EM32" s="148">
        <f t="shared" si="42"/>
        <v>2082</v>
      </c>
      <c r="EN32" s="149">
        <f t="shared" si="43"/>
        <v>756</v>
      </c>
      <c r="EO32" s="150">
        <f t="shared" si="44"/>
        <v>2838</v>
      </c>
      <c r="EP32" s="115"/>
      <c r="EQ32" s="84"/>
      <c r="ER32" s="84">
        <v>0</v>
      </c>
      <c r="ES32" s="12">
        <f t="shared" si="45"/>
        <v>0</v>
      </c>
      <c r="ET32" s="115"/>
      <c r="EU32" s="84"/>
      <c r="EV32" s="84">
        <v>0</v>
      </c>
      <c r="EW32" s="12">
        <f t="shared" si="46"/>
        <v>0</v>
      </c>
      <c r="EX32" s="115"/>
      <c r="EY32" s="84"/>
      <c r="EZ32" s="84">
        <v>0</v>
      </c>
      <c r="FA32" s="12">
        <f t="shared" si="47"/>
        <v>0</v>
      </c>
    </row>
    <row r="33" spans="1:157" x14ac:dyDescent="0.25">
      <c r="A33" s="26" t="s">
        <v>30</v>
      </c>
      <c r="C33" s="72">
        <v>26</v>
      </c>
      <c r="D33" s="93">
        <v>26</v>
      </c>
      <c r="E33" s="128">
        <f t="shared" si="1"/>
        <v>52</v>
      </c>
      <c r="F33" s="115"/>
      <c r="G33" s="27">
        <v>60</v>
      </c>
      <c r="H33" s="142">
        <v>20</v>
      </c>
      <c r="I33" s="142">
        <v>40</v>
      </c>
      <c r="J33" s="100">
        <f t="shared" si="2"/>
        <v>120</v>
      </c>
      <c r="K33" s="115"/>
      <c r="L33" s="29">
        <v>20</v>
      </c>
      <c r="M33" s="30">
        <v>20</v>
      </c>
      <c r="N33" s="105">
        <f t="shared" si="3"/>
        <v>40</v>
      </c>
      <c r="O33" s="115"/>
      <c r="P33" s="78">
        <v>12</v>
      </c>
      <c r="Q33" s="143">
        <v>12</v>
      </c>
      <c r="R33" s="112">
        <f t="shared" si="4"/>
        <v>24</v>
      </c>
      <c r="S33" s="115"/>
      <c r="T33" s="81">
        <v>60</v>
      </c>
      <c r="U33" s="94">
        <v>60</v>
      </c>
      <c r="V33" s="119">
        <f t="shared" si="5"/>
        <v>120</v>
      </c>
      <c r="W33" s="115"/>
      <c r="X33" s="144">
        <v>30</v>
      </c>
      <c r="Y33" s="120">
        <f t="shared" si="6"/>
        <v>30</v>
      </c>
      <c r="Z33" s="122">
        <f t="shared" si="7"/>
        <v>60</v>
      </c>
      <c r="AA33" s="115"/>
      <c r="AB33" s="95">
        <v>80</v>
      </c>
      <c r="AC33" s="134">
        <f t="shared" si="8"/>
        <v>80</v>
      </c>
      <c r="AD33" s="128">
        <f t="shared" si="9"/>
        <v>160</v>
      </c>
      <c r="AE33" s="115"/>
      <c r="AF33" s="102">
        <v>50</v>
      </c>
      <c r="AG33" s="98">
        <f t="shared" si="10"/>
        <v>50</v>
      </c>
      <c r="AH33" s="100">
        <f t="shared" si="11"/>
        <v>100</v>
      </c>
      <c r="AI33" s="115"/>
      <c r="AJ33" s="114">
        <v>60</v>
      </c>
      <c r="AK33" s="104">
        <f t="shared" si="12"/>
        <v>60</v>
      </c>
      <c r="AL33" s="105">
        <f t="shared" si="13"/>
        <v>120</v>
      </c>
      <c r="AM33" s="115"/>
      <c r="AN33" s="117">
        <v>200</v>
      </c>
      <c r="AO33" s="110">
        <f t="shared" si="14"/>
        <v>200</v>
      </c>
      <c r="AP33" s="112">
        <f t="shared" si="15"/>
        <v>400</v>
      </c>
      <c r="AQ33" s="115"/>
      <c r="AR33" s="124">
        <v>180</v>
      </c>
      <c r="AS33" s="130">
        <v>170</v>
      </c>
      <c r="AT33" s="145">
        <v>10</v>
      </c>
      <c r="AU33" s="119">
        <f t="shared" si="16"/>
        <v>360</v>
      </c>
      <c r="AV33" s="115"/>
      <c r="AW33" s="144">
        <v>0</v>
      </c>
      <c r="AX33" s="144">
        <v>0</v>
      </c>
      <c r="AY33" s="154">
        <v>0</v>
      </c>
      <c r="AZ33" s="154">
        <v>0</v>
      </c>
      <c r="BA33" s="120">
        <v>0</v>
      </c>
      <c r="BB33" s="122">
        <f t="shared" si="17"/>
        <v>0</v>
      </c>
      <c r="BC33" s="115"/>
      <c r="BD33" s="95">
        <v>140</v>
      </c>
      <c r="BE33" s="135">
        <v>50</v>
      </c>
      <c r="BF33" s="135">
        <f t="shared" si="18"/>
        <v>90</v>
      </c>
      <c r="BG33" s="128">
        <f t="shared" si="19"/>
        <v>280</v>
      </c>
      <c r="BH33" s="115"/>
      <c r="BI33" s="27">
        <v>30</v>
      </c>
      <c r="BJ33" s="98">
        <f t="shared" si="20"/>
        <v>30</v>
      </c>
      <c r="BK33" s="100">
        <f t="shared" si="21"/>
        <v>60</v>
      </c>
      <c r="BL33" s="115"/>
      <c r="BM33" s="146">
        <v>10</v>
      </c>
      <c r="BN33" s="104">
        <f t="shared" si="22"/>
        <v>10</v>
      </c>
      <c r="BO33" s="105">
        <f t="shared" si="23"/>
        <v>20</v>
      </c>
      <c r="BP33" s="115"/>
      <c r="BQ33" s="140">
        <v>30</v>
      </c>
      <c r="BR33" s="110">
        <f t="shared" si="24"/>
        <v>30</v>
      </c>
      <c r="BS33" s="112">
        <f t="shared" si="25"/>
        <v>60</v>
      </c>
      <c r="BT33" s="115"/>
      <c r="BU33" s="147">
        <v>55</v>
      </c>
      <c r="BV33" s="94">
        <f t="shared" si="26"/>
        <v>55</v>
      </c>
      <c r="BW33" s="119">
        <f t="shared" si="27"/>
        <v>110</v>
      </c>
      <c r="BX33" s="115"/>
      <c r="BY33" s="144">
        <v>20</v>
      </c>
      <c r="BZ33" s="156">
        <v>10</v>
      </c>
      <c r="CA33" s="160">
        <v>10</v>
      </c>
      <c r="CB33" s="158">
        <f t="shared" si="28"/>
        <v>40</v>
      </c>
      <c r="CC33" s="115"/>
      <c r="CD33" s="95">
        <v>165</v>
      </c>
      <c r="CE33" s="166">
        <v>80</v>
      </c>
      <c r="CF33" s="166">
        <f t="shared" si="29"/>
        <v>85</v>
      </c>
      <c r="CG33" s="128">
        <f t="shared" si="30"/>
        <v>330</v>
      </c>
      <c r="CH33" s="115"/>
      <c r="CI33" s="27">
        <v>150</v>
      </c>
      <c r="CJ33" s="98">
        <f>SUM(CI33*66.67%)</f>
        <v>100.00500000000001</v>
      </c>
      <c r="CK33" s="98">
        <v>0</v>
      </c>
      <c r="CL33" s="100">
        <f t="shared" si="0"/>
        <v>250.005</v>
      </c>
      <c r="CM33" s="115"/>
      <c r="CN33" s="173">
        <v>10</v>
      </c>
      <c r="CO33" s="174">
        <v>10</v>
      </c>
      <c r="CP33" s="177">
        <f t="shared" si="31"/>
        <v>20</v>
      </c>
      <c r="CQ33" s="115"/>
      <c r="CR33" s="117">
        <v>250</v>
      </c>
      <c r="CS33" s="110">
        <v>0</v>
      </c>
      <c r="CT33" s="112">
        <f t="shared" si="32"/>
        <v>250</v>
      </c>
      <c r="CU33" s="115"/>
      <c r="CV33" s="178">
        <v>325</v>
      </c>
      <c r="CW33" s="94">
        <v>0</v>
      </c>
      <c r="CX33" s="119">
        <f t="shared" si="33"/>
        <v>325</v>
      </c>
      <c r="CY33" s="115"/>
      <c r="CZ33" s="180">
        <v>0</v>
      </c>
      <c r="DA33" s="192">
        <v>0</v>
      </c>
      <c r="DB33" s="183">
        <v>0</v>
      </c>
      <c r="DC33" s="183">
        <v>0</v>
      </c>
      <c r="DD33" s="122">
        <v>0</v>
      </c>
      <c r="DE33" s="185">
        <v>0</v>
      </c>
      <c r="DF33" s="115"/>
      <c r="DG33" s="187">
        <v>30</v>
      </c>
      <c r="DH33" s="134">
        <v>0</v>
      </c>
      <c r="DI33" s="128">
        <f t="shared" si="34"/>
        <v>30</v>
      </c>
      <c r="DJ33" s="115"/>
      <c r="DK33" s="96">
        <v>0</v>
      </c>
      <c r="DL33" s="98">
        <v>0</v>
      </c>
      <c r="DM33" s="189">
        <f t="shared" si="35"/>
        <v>0</v>
      </c>
      <c r="DN33" s="115"/>
      <c r="DO33" s="194">
        <v>470</v>
      </c>
      <c r="DP33" s="104">
        <v>0</v>
      </c>
      <c r="DQ33" s="105">
        <f t="shared" si="36"/>
        <v>470</v>
      </c>
      <c r="DR33" s="115"/>
      <c r="DS33" s="108">
        <v>0</v>
      </c>
      <c r="DT33" s="110">
        <v>0</v>
      </c>
      <c r="DU33" s="112">
        <f t="shared" si="37"/>
        <v>0</v>
      </c>
      <c r="DV33" s="115"/>
      <c r="DW33" s="217">
        <v>280</v>
      </c>
      <c r="DX33" s="94">
        <v>0</v>
      </c>
      <c r="DY33" s="119">
        <f t="shared" si="38"/>
        <v>280</v>
      </c>
      <c r="DZ33" s="115"/>
      <c r="EA33" s="88">
        <v>72</v>
      </c>
      <c r="EB33" s="120">
        <v>0</v>
      </c>
      <c r="EC33" s="122">
        <f t="shared" si="39"/>
        <v>72</v>
      </c>
      <c r="ED33" s="115"/>
      <c r="EE33" s="221">
        <v>110</v>
      </c>
      <c r="EF33" s="134">
        <v>0</v>
      </c>
      <c r="EG33" s="128">
        <f t="shared" si="40"/>
        <v>110</v>
      </c>
      <c r="EH33" s="115"/>
      <c r="EI33" s="96">
        <v>162</v>
      </c>
      <c r="EJ33" s="98">
        <v>0</v>
      </c>
      <c r="EK33" s="100">
        <f t="shared" si="41"/>
        <v>162</v>
      </c>
      <c r="EL33" s="115"/>
      <c r="EM33" s="148">
        <f t="shared" si="42"/>
        <v>3087</v>
      </c>
      <c r="EN33" s="149">
        <f t="shared" si="43"/>
        <v>1338.0050000000001</v>
      </c>
      <c r="EO33" s="150">
        <f t="shared" si="44"/>
        <v>4425.0050000000001</v>
      </c>
      <c r="EP33" s="115"/>
      <c r="EQ33" s="84"/>
      <c r="ER33" s="84">
        <v>0</v>
      </c>
      <c r="ES33" s="12">
        <f t="shared" si="45"/>
        <v>0</v>
      </c>
      <c r="ET33" s="115"/>
      <c r="EU33" s="84"/>
      <c r="EV33" s="84">
        <v>0</v>
      </c>
      <c r="EW33" s="12">
        <f t="shared" si="46"/>
        <v>0</v>
      </c>
      <c r="EX33" s="115"/>
      <c r="EY33" s="84"/>
      <c r="EZ33" s="84">
        <v>0</v>
      </c>
      <c r="FA33" s="12">
        <f t="shared" si="47"/>
        <v>0</v>
      </c>
    </row>
    <row r="34" spans="1:157" x14ac:dyDescent="0.25">
      <c r="A34" s="26" t="s">
        <v>31</v>
      </c>
      <c r="C34" s="72">
        <v>16</v>
      </c>
      <c r="D34" s="93">
        <v>16</v>
      </c>
      <c r="E34" s="128">
        <f t="shared" si="1"/>
        <v>32</v>
      </c>
      <c r="F34" s="115"/>
      <c r="G34" s="27">
        <v>30</v>
      </c>
      <c r="H34" s="142">
        <v>10</v>
      </c>
      <c r="I34" s="142">
        <v>20</v>
      </c>
      <c r="J34" s="100">
        <f t="shared" si="2"/>
        <v>60</v>
      </c>
      <c r="K34" s="115"/>
      <c r="L34" s="29">
        <v>10</v>
      </c>
      <c r="M34" s="30">
        <v>10</v>
      </c>
      <c r="N34" s="105">
        <f t="shared" si="3"/>
        <v>20</v>
      </c>
      <c r="O34" s="115"/>
      <c r="P34" s="78">
        <v>14</v>
      </c>
      <c r="Q34" s="143">
        <v>14</v>
      </c>
      <c r="R34" s="112">
        <f t="shared" si="4"/>
        <v>28</v>
      </c>
      <c r="S34" s="115"/>
      <c r="T34" s="81">
        <v>30</v>
      </c>
      <c r="U34" s="94">
        <v>30</v>
      </c>
      <c r="V34" s="119">
        <f t="shared" si="5"/>
        <v>60</v>
      </c>
      <c r="W34" s="115"/>
      <c r="X34" s="144">
        <v>20</v>
      </c>
      <c r="Y34" s="120">
        <f t="shared" si="6"/>
        <v>20</v>
      </c>
      <c r="Z34" s="122">
        <f t="shared" si="7"/>
        <v>40</v>
      </c>
      <c r="AA34" s="115"/>
      <c r="AB34" s="95">
        <v>40</v>
      </c>
      <c r="AC34" s="134">
        <f t="shared" si="8"/>
        <v>40</v>
      </c>
      <c r="AD34" s="128">
        <f t="shared" si="9"/>
        <v>80</v>
      </c>
      <c r="AE34" s="115"/>
      <c r="AF34" s="102">
        <v>30</v>
      </c>
      <c r="AG34" s="98">
        <f t="shared" si="10"/>
        <v>30</v>
      </c>
      <c r="AH34" s="100">
        <f t="shared" si="11"/>
        <v>60</v>
      </c>
      <c r="AI34" s="115"/>
      <c r="AJ34" s="114">
        <v>30</v>
      </c>
      <c r="AK34" s="104">
        <f t="shared" si="12"/>
        <v>30</v>
      </c>
      <c r="AL34" s="105">
        <f t="shared" si="13"/>
        <v>60</v>
      </c>
      <c r="AM34" s="115"/>
      <c r="AN34" s="117">
        <v>100</v>
      </c>
      <c r="AO34" s="110">
        <f t="shared" si="14"/>
        <v>100</v>
      </c>
      <c r="AP34" s="112">
        <f t="shared" si="15"/>
        <v>200</v>
      </c>
      <c r="AQ34" s="115"/>
      <c r="AR34" s="124">
        <v>80</v>
      </c>
      <c r="AS34" s="130">
        <v>80</v>
      </c>
      <c r="AT34" s="145">
        <v>0</v>
      </c>
      <c r="AU34" s="119">
        <f t="shared" si="16"/>
        <v>160</v>
      </c>
      <c r="AV34" s="115"/>
      <c r="AW34" s="144">
        <v>0</v>
      </c>
      <c r="AX34" s="144">
        <v>0</v>
      </c>
      <c r="AY34" s="154">
        <v>0</v>
      </c>
      <c r="AZ34" s="154">
        <v>0</v>
      </c>
      <c r="BA34" s="120">
        <v>0</v>
      </c>
      <c r="BB34" s="122">
        <f t="shared" si="17"/>
        <v>0</v>
      </c>
      <c r="BC34" s="115"/>
      <c r="BD34" s="95">
        <v>60</v>
      </c>
      <c r="BE34" s="135">
        <v>30</v>
      </c>
      <c r="BF34" s="135">
        <f t="shared" si="18"/>
        <v>30</v>
      </c>
      <c r="BG34" s="128">
        <f t="shared" si="19"/>
        <v>120</v>
      </c>
      <c r="BH34" s="115"/>
      <c r="BI34" s="27">
        <v>10</v>
      </c>
      <c r="BJ34" s="98">
        <f t="shared" si="20"/>
        <v>10</v>
      </c>
      <c r="BK34" s="100">
        <f t="shared" si="21"/>
        <v>20</v>
      </c>
      <c r="BL34" s="115"/>
      <c r="BM34" s="146">
        <v>10</v>
      </c>
      <c r="BN34" s="104">
        <f t="shared" si="22"/>
        <v>10</v>
      </c>
      <c r="BO34" s="105">
        <f t="shared" si="23"/>
        <v>20</v>
      </c>
      <c r="BP34" s="115"/>
      <c r="BQ34" s="140">
        <v>10</v>
      </c>
      <c r="BR34" s="110">
        <f t="shared" si="24"/>
        <v>10</v>
      </c>
      <c r="BS34" s="112">
        <f t="shared" si="25"/>
        <v>20</v>
      </c>
      <c r="BT34" s="115"/>
      <c r="BU34" s="147">
        <v>25</v>
      </c>
      <c r="BV34" s="94">
        <f t="shared" si="26"/>
        <v>25</v>
      </c>
      <c r="BW34" s="119">
        <f t="shared" si="27"/>
        <v>50</v>
      </c>
      <c r="BX34" s="115"/>
      <c r="BY34" s="144">
        <v>10</v>
      </c>
      <c r="BZ34" s="156">
        <v>10</v>
      </c>
      <c r="CA34" s="160">
        <v>0</v>
      </c>
      <c r="CB34" s="158">
        <f t="shared" si="28"/>
        <v>20</v>
      </c>
      <c r="CC34" s="115"/>
      <c r="CD34" s="95">
        <v>70</v>
      </c>
      <c r="CE34" s="166">
        <v>40</v>
      </c>
      <c r="CF34" s="166">
        <f t="shared" si="29"/>
        <v>30</v>
      </c>
      <c r="CG34" s="128">
        <f t="shared" si="30"/>
        <v>140</v>
      </c>
      <c r="CH34" s="115"/>
      <c r="CI34" s="27">
        <v>55</v>
      </c>
      <c r="CJ34" s="98">
        <v>40</v>
      </c>
      <c r="CK34" s="98">
        <v>0</v>
      </c>
      <c r="CL34" s="100">
        <f t="shared" si="0"/>
        <v>95</v>
      </c>
      <c r="CM34" s="115"/>
      <c r="CN34" s="173">
        <v>10</v>
      </c>
      <c r="CO34" s="174">
        <v>10</v>
      </c>
      <c r="CP34" s="177">
        <f t="shared" si="31"/>
        <v>20</v>
      </c>
      <c r="CQ34" s="115"/>
      <c r="CR34" s="117">
        <v>85</v>
      </c>
      <c r="CS34" s="110">
        <v>0</v>
      </c>
      <c r="CT34" s="112">
        <f t="shared" si="32"/>
        <v>85</v>
      </c>
      <c r="CU34" s="115"/>
      <c r="CV34" s="178">
        <v>125</v>
      </c>
      <c r="CW34" s="94">
        <v>0</v>
      </c>
      <c r="CX34" s="119">
        <f t="shared" si="33"/>
        <v>125</v>
      </c>
      <c r="CY34" s="115"/>
      <c r="CZ34" s="180">
        <v>0</v>
      </c>
      <c r="DA34" s="192">
        <v>0</v>
      </c>
      <c r="DB34" s="183">
        <v>0</v>
      </c>
      <c r="DC34" s="183">
        <v>0</v>
      </c>
      <c r="DD34" s="122">
        <v>0</v>
      </c>
      <c r="DE34" s="185">
        <v>0</v>
      </c>
      <c r="DF34" s="115"/>
      <c r="DG34" s="187">
        <v>10</v>
      </c>
      <c r="DH34" s="134">
        <v>0</v>
      </c>
      <c r="DI34" s="128">
        <f t="shared" si="34"/>
        <v>10</v>
      </c>
      <c r="DJ34" s="115"/>
      <c r="DK34" s="96">
        <v>0</v>
      </c>
      <c r="DL34" s="98">
        <v>0</v>
      </c>
      <c r="DM34" s="189">
        <f t="shared" si="35"/>
        <v>0</v>
      </c>
      <c r="DN34" s="115"/>
      <c r="DO34" s="194">
        <v>195</v>
      </c>
      <c r="DP34" s="104">
        <v>0</v>
      </c>
      <c r="DQ34" s="105">
        <f t="shared" si="36"/>
        <v>195</v>
      </c>
      <c r="DR34" s="115"/>
      <c r="DS34" s="108">
        <v>0</v>
      </c>
      <c r="DT34" s="110">
        <v>0</v>
      </c>
      <c r="DU34" s="112">
        <f t="shared" si="37"/>
        <v>0</v>
      </c>
      <c r="DV34" s="115"/>
      <c r="DW34" s="217">
        <v>120</v>
      </c>
      <c r="DX34" s="94">
        <v>0</v>
      </c>
      <c r="DY34" s="119">
        <f t="shared" si="38"/>
        <v>120</v>
      </c>
      <c r="DZ34" s="115"/>
      <c r="EA34" s="88">
        <v>30</v>
      </c>
      <c r="EB34" s="120">
        <v>0</v>
      </c>
      <c r="EC34" s="122">
        <f t="shared" si="39"/>
        <v>30</v>
      </c>
      <c r="ED34" s="115"/>
      <c r="EE34" s="221">
        <v>20</v>
      </c>
      <c r="EF34" s="134">
        <v>0</v>
      </c>
      <c r="EG34" s="128">
        <f t="shared" si="40"/>
        <v>20</v>
      </c>
      <c r="EH34" s="115"/>
      <c r="EI34" s="96">
        <v>18</v>
      </c>
      <c r="EJ34" s="98">
        <v>0</v>
      </c>
      <c r="EK34" s="100">
        <f t="shared" si="41"/>
        <v>18</v>
      </c>
      <c r="EL34" s="115"/>
      <c r="EM34" s="148">
        <f t="shared" si="42"/>
        <v>1263</v>
      </c>
      <c r="EN34" s="149">
        <f t="shared" si="43"/>
        <v>645</v>
      </c>
      <c r="EO34" s="150">
        <f t="shared" si="44"/>
        <v>1908</v>
      </c>
      <c r="EP34" s="115"/>
      <c r="EQ34" s="84"/>
      <c r="ER34" s="84">
        <v>0</v>
      </c>
      <c r="ES34" s="12">
        <f t="shared" si="45"/>
        <v>0</v>
      </c>
      <c r="ET34" s="115"/>
      <c r="EU34" s="84"/>
      <c r="EV34" s="84">
        <v>0</v>
      </c>
      <c r="EW34" s="12">
        <f t="shared" si="46"/>
        <v>0</v>
      </c>
      <c r="EX34" s="115"/>
      <c r="EY34" s="84"/>
      <c r="EZ34" s="84">
        <v>0</v>
      </c>
      <c r="FA34" s="12">
        <f t="shared" si="47"/>
        <v>0</v>
      </c>
    </row>
    <row r="35" spans="1:157" x14ac:dyDescent="0.25">
      <c r="A35" s="26" t="s">
        <v>32</v>
      </c>
      <c r="C35" s="72">
        <v>20</v>
      </c>
      <c r="D35" s="93">
        <v>20</v>
      </c>
      <c r="E35" s="128">
        <f t="shared" si="1"/>
        <v>40</v>
      </c>
      <c r="F35" s="115"/>
      <c r="G35" s="27">
        <v>50</v>
      </c>
      <c r="H35" s="142">
        <v>20</v>
      </c>
      <c r="I35" s="142">
        <v>30</v>
      </c>
      <c r="J35" s="100">
        <f t="shared" si="2"/>
        <v>100</v>
      </c>
      <c r="K35" s="115"/>
      <c r="L35" s="29">
        <v>10</v>
      </c>
      <c r="M35" s="30">
        <v>10</v>
      </c>
      <c r="N35" s="105">
        <f t="shared" si="3"/>
        <v>20</v>
      </c>
      <c r="O35" s="115"/>
      <c r="P35" s="78">
        <v>11</v>
      </c>
      <c r="Q35" s="143">
        <v>11</v>
      </c>
      <c r="R35" s="112">
        <f t="shared" si="4"/>
        <v>22</v>
      </c>
      <c r="S35" s="115"/>
      <c r="T35" s="81">
        <v>80</v>
      </c>
      <c r="U35" s="94">
        <v>80</v>
      </c>
      <c r="V35" s="119">
        <f t="shared" si="5"/>
        <v>160</v>
      </c>
      <c r="W35" s="115"/>
      <c r="X35" s="144">
        <v>40</v>
      </c>
      <c r="Y35" s="120">
        <f t="shared" si="6"/>
        <v>40</v>
      </c>
      <c r="Z35" s="122">
        <f t="shared" si="7"/>
        <v>80</v>
      </c>
      <c r="AA35" s="115"/>
      <c r="AB35" s="95">
        <v>110</v>
      </c>
      <c r="AC35" s="134">
        <f t="shared" si="8"/>
        <v>110</v>
      </c>
      <c r="AD35" s="128">
        <f t="shared" si="9"/>
        <v>220</v>
      </c>
      <c r="AE35" s="115"/>
      <c r="AF35" s="102">
        <v>80</v>
      </c>
      <c r="AG35" s="98">
        <f t="shared" si="10"/>
        <v>80</v>
      </c>
      <c r="AH35" s="100">
        <f t="shared" si="11"/>
        <v>160</v>
      </c>
      <c r="AI35" s="115"/>
      <c r="AJ35" s="114">
        <v>80</v>
      </c>
      <c r="AK35" s="104">
        <f t="shared" si="12"/>
        <v>80</v>
      </c>
      <c r="AL35" s="105">
        <f t="shared" si="13"/>
        <v>160</v>
      </c>
      <c r="AM35" s="115"/>
      <c r="AN35" s="117">
        <v>240</v>
      </c>
      <c r="AO35" s="110">
        <f t="shared" si="14"/>
        <v>240</v>
      </c>
      <c r="AP35" s="112">
        <f t="shared" si="15"/>
        <v>480</v>
      </c>
      <c r="AQ35" s="115"/>
      <c r="AR35" s="124">
        <v>210</v>
      </c>
      <c r="AS35" s="130">
        <v>210</v>
      </c>
      <c r="AT35" s="145">
        <v>0</v>
      </c>
      <c r="AU35" s="119">
        <f t="shared" si="16"/>
        <v>420</v>
      </c>
      <c r="AV35" s="115"/>
      <c r="AW35" s="144">
        <v>0</v>
      </c>
      <c r="AX35" s="136">
        <v>1070</v>
      </c>
      <c r="AY35" s="154">
        <v>0</v>
      </c>
      <c r="AZ35" s="154">
        <v>0</v>
      </c>
      <c r="BA35" s="120">
        <v>0</v>
      </c>
      <c r="BB35" s="122">
        <f t="shared" si="17"/>
        <v>1070</v>
      </c>
      <c r="BC35" s="115"/>
      <c r="BD35" s="95">
        <v>160</v>
      </c>
      <c r="BE35" s="135">
        <v>80</v>
      </c>
      <c r="BF35" s="135">
        <f t="shared" si="18"/>
        <v>80</v>
      </c>
      <c r="BG35" s="128">
        <f t="shared" si="19"/>
        <v>320</v>
      </c>
      <c r="BH35" s="115"/>
      <c r="BI35" s="27">
        <v>30</v>
      </c>
      <c r="BJ35" s="98">
        <f t="shared" si="20"/>
        <v>30</v>
      </c>
      <c r="BK35" s="100">
        <f t="shared" si="21"/>
        <v>60</v>
      </c>
      <c r="BL35" s="115"/>
      <c r="BM35" s="146">
        <v>10</v>
      </c>
      <c r="BN35" s="104">
        <f t="shared" si="22"/>
        <v>10</v>
      </c>
      <c r="BO35" s="105">
        <f t="shared" si="23"/>
        <v>20</v>
      </c>
      <c r="BP35" s="115"/>
      <c r="BQ35" s="140">
        <v>30</v>
      </c>
      <c r="BR35" s="110">
        <f t="shared" si="24"/>
        <v>30</v>
      </c>
      <c r="BS35" s="112">
        <f t="shared" si="25"/>
        <v>60</v>
      </c>
      <c r="BT35" s="115"/>
      <c r="BU35" s="147">
        <v>60</v>
      </c>
      <c r="BV35" s="94">
        <f t="shared" si="26"/>
        <v>60</v>
      </c>
      <c r="BW35" s="119">
        <f t="shared" si="27"/>
        <v>120</v>
      </c>
      <c r="BX35" s="115"/>
      <c r="BY35" s="144">
        <v>20</v>
      </c>
      <c r="BZ35" s="156">
        <v>10</v>
      </c>
      <c r="CA35" s="160">
        <v>10</v>
      </c>
      <c r="CB35" s="158">
        <f t="shared" si="28"/>
        <v>40</v>
      </c>
      <c r="CC35" s="115"/>
      <c r="CD35" s="95">
        <v>170</v>
      </c>
      <c r="CE35" s="166">
        <v>90</v>
      </c>
      <c r="CF35" s="166">
        <f t="shared" si="29"/>
        <v>80</v>
      </c>
      <c r="CG35" s="128">
        <f t="shared" si="30"/>
        <v>340</v>
      </c>
      <c r="CH35" s="115"/>
      <c r="CI35" s="27">
        <v>140</v>
      </c>
      <c r="CJ35" s="98">
        <v>95</v>
      </c>
      <c r="CK35" s="98">
        <v>0</v>
      </c>
      <c r="CL35" s="100">
        <f t="shared" si="0"/>
        <v>235</v>
      </c>
      <c r="CM35" s="115"/>
      <c r="CN35" s="173">
        <v>10</v>
      </c>
      <c r="CO35" s="174">
        <v>10</v>
      </c>
      <c r="CP35" s="177">
        <f t="shared" si="31"/>
        <v>20</v>
      </c>
      <c r="CQ35" s="115"/>
      <c r="CR35" s="117">
        <v>230</v>
      </c>
      <c r="CS35" s="110">
        <v>0</v>
      </c>
      <c r="CT35" s="112">
        <f t="shared" si="32"/>
        <v>230</v>
      </c>
      <c r="CU35" s="115"/>
      <c r="CV35" s="178">
        <v>325</v>
      </c>
      <c r="CW35" s="94">
        <v>0</v>
      </c>
      <c r="CX35" s="119">
        <f t="shared" si="33"/>
        <v>325</v>
      </c>
      <c r="CY35" s="115"/>
      <c r="CZ35" s="180">
        <v>10</v>
      </c>
      <c r="DA35" s="192">
        <v>0</v>
      </c>
      <c r="DB35" s="183">
        <v>70</v>
      </c>
      <c r="DC35" s="183">
        <v>4</v>
      </c>
      <c r="DD35" s="122">
        <v>30</v>
      </c>
      <c r="DE35" s="185">
        <v>74</v>
      </c>
      <c r="DF35" s="115"/>
      <c r="DG35" s="187">
        <v>30</v>
      </c>
      <c r="DH35" s="134">
        <v>0</v>
      </c>
      <c r="DI35" s="128">
        <f t="shared" si="34"/>
        <v>30</v>
      </c>
      <c r="DJ35" s="115"/>
      <c r="DK35" s="96">
        <v>0</v>
      </c>
      <c r="DL35" s="98">
        <v>0</v>
      </c>
      <c r="DM35" s="189">
        <f t="shared" si="35"/>
        <v>0</v>
      </c>
      <c r="DN35" s="115"/>
      <c r="DO35" s="194">
        <v>275</v>
      </c>
      <c r="DP35" s="104">
        <v>0</v>
      </c>
      <c r="DQ35" s="105">
        <f t="shared" si="36"/>
        <v>275</v>
      </c>
      <c r="DR35" s="115"/>
      <c r="DS35" s="108">
        <v>0</v>
      </c>
      <c r="DT35" s="110">
        <v>0</v>
      </c>
      <c r="DU35" s="112">
        <f t="shared" si="37"/>
        <v>0</v>
      </c>
      <c r="DV35" s="115"/>
      <c r="DW35" s="217">
        <v>290</v>
      </c>
      <c r="DX35" s="94">
        <v>0</v>
      </c>
      <c r="DY35" s="119">
        <f t="shared" si="38"/>
        <v>290</v>
      </c>
      <c r="DZ35" s="115"/>
      <c r="EA35" s="88">
        <v>84</v>
      </c>
      <c r="EB35" s="120">
        <v>0</v>
      </c>
      <c r="EC35" s="122">
        <f t="shared" si="39"/>
        <v>84</v>
      </c>
      <c r="ED35" s="115"/>
      <c r="EE35" s="221">
        <v>110</v>
      </c>
      <c r="EF35" s="134">
        <v>0</v>
      </c>
      <c r="EG35" s="128">
        <f t="shared" si="40"/>
        <v>110</v>
      </c>
      <c r="EH35" s="115"/>
      <c r="EI35" s="96">
        <v>24</v>
      </c>
      <c r="EJ35" s="98">
        <v>0</v>
      </c>
      <c r="EK35" s="100">
        <f t="shared" si="41"/>
        <v>24</v>
      </c>
      <c r="EL35" s="115"/>
      <c r="EM35" s="148">
        <f t="shared" si="42"/>
        <v>3999</v>
      </c>
      <c r="EN35" s="149">
        <f t="shared" si="43"/>
        <v>1600</v>
      </c>
      <c r="EO35" s="150">
        <f t="shared" si="44"/>
        <v>5599</v>
      </c>
      <c r="EP35" s="115"/>
      <c r="EQ35" s="84"/>
      <c r="ER35" s="84">
        <v>0</v>
      </c>
      <c r="ES35" s="12">
        <f t="shared" si="45"/>
        <v>0</v>
      </c>
      <c r="ET35" s="115"/>
      <c r="EU35" s="84"/>
      <c r="EV35" s="84">
        <v>0</v>
      </c>
      <c r="EW35" s="12">
        <f t="shared" si="46"/>
        <v>0</v>
      </c>
      <c r="EX35" s="115"/>
      <c r="EY35" s="84"/>
      <c r="EZ35" s="84">
        <v>0</v>
      </c>
      <c r="FA35" s="12">
        <f t="shared" si="47"/>
        <v>0</v>
      </c>
    </row>
    <row r="36" spans="1:157" x14ac:dyDescent="0.25">
      <c r="A36" s="26" t="s">
        <v>33</v>
      </c>
      <c r="C36" s="72">
        <v>15</v>
      </c>
      <c r="D36" s="93">
        <v>15</v>
      </c>
      <c r="E36" s="128">
        <f t="shared" si="1"/>
        <v>30</v>
      </c>
      <c r="F36" s="115"/>
      <c r="G36" s="27">
        <v>20</v>
      </c>
      <c r="H36" s="142">
        <v>10</v>
      </c>
      <c r="I36" s="142">
        <v>10</v>
      </c>
      <c r="J36" s="100">
        <f t="shared" si="2"/>
        <v>40</v>
      </c>
      <c r="K36" s="115"/>
      <c r="L36" s="29">
        <v>10</v>
      </c>
      <c r="M36" s="30">
        <v>10</v>
      </c>
      <c r="N36" s="105">
        <f t="shared" si="3"/>
        <v>20</v>
      </c>
      <c r="O36" s="115"/>
      <c r="P36" s="78">
        <v>9</v>
      </c>
      <c r="Q36" s="143">
        <v>9</v>
      </c>
      <c r="R36" s="112">
        <f t="shared" si="4"/>
        <v>18</v>
      </c>
      <c r="S36" s="115"/>
      <c r="T36" s="81">
        <v>30</v>
      </c>
      <c r="U36" s="94">
        <v>30</v>
      </c>
      <c r="V36" s="119">
        <f t="shared" si="5"/>
        <v>60</v>
      </c>
      <c r="W36" s="115"/>
      <c r="X36" s="144">
        <v>20</v>
      </c>
      <c r="Y36" s="120">
        <f t="shared" si="6"/>
        <v>20</v>
      </c>
      <c r="Z36" s="122">
        <f t="shared" si="7"/>
        <v>40</v>
      </c>
      <c r="AA36" s="115"/>
      <c r="AB36" s="95">
        <v>40</v>
      </c>
      <c r="AC36" s="134">
        <f t="shared" si="8"/>
        <v>40</v>
      </c>
      <c r="AD36" s="128">
        <f t="shared" si="9"/>
        <v>80</v>
      </c>
      <c r="AE36" s="115"/>
      <c r="AF36" s="102">
        <v>30</v>
      </c>
      <c r="AG36" s="98">
        <f t="shared" si="10"/>
        <v>30</v>
      </c>
      <c r="AH36" s="100">
        <f t="shared" si="11"/>
        <v>60</v>
      </c>
      <c r="AI36" s="115"/>
      <c r="AJ36" s="114">
        <v>30</v>
      </c>
      <c r="AK36" s="104">
        <f t="shared" si="12"/>
        <v>30</v>
      </c>
      <c r="AL36" s="105">
        <f t="shared" si="13"/>
        <v>60</v>
      </c>
      <c r="AM36" s="115"/>
      <c r="AN36" s="117">
        <v>100</v>
      </c>
      <c r="AO36" s="110">
        <f t="shared" si="14"/>
        <v>100</v>
      </c>
      <c r="AP36" s="112">
        <f t="shared" si="15"/>
        <v>200</v>
      </c>
      <c r="AQ36" s="115"/>
      <c r="AR36" s="124">
        <v>70</v>
      </c>
      <c r="AS36" s="130">
        <v>70</v>
      </c>
      <c r="AT36" s="145">
        <v>0</v>
      </c>
      <c r="AU36" s="119">
        <f t="shared" si="16"/>
        <v>140</v>
      </c>
      <c r="AV36" s="115"/>
      <c r="AW36" s="144">
        <v>0</v>
      </c>
      <c r="AX36" s="144">
        <v>0</v>
      </c>
      <c r="AY36" s="154">
        <v>0</v>
      </c>
      <c r="AZ36" s="154">
        <v>0</v>
      </c>
      <c r="BA36" s="120">
        <v>0</v>
      </c>
      <c r="BB36" s="122">
        <f t="shared" si="17"/>
        <v>0</v>
      </c>
      <c r="BC36" s="115"/>
      <c r="BD36" s="95">
        <v>60</v>
      </c>
      <c r="BE36" s="135">
        <v>30</v>
      </c>
      <c r="BF36" s="135">
        <f t="shared" si="18"/>
        <v>30</v>
      </c>
      <c r="BG36" s="128">
        <f t="shared" si="19"/>
        <v>120</v>
      </c>
      <c r="BH36" s="115"/>
      <c r="BI36" s="27">
        <v>20</v>
      </c>
      <c r="BJ36" s="98">
        <f t="shared" si="20"/>
        <v>20</v>
      </c>
      <c r="BK36" s="100">
        <f t="shared" si="21"/>
        <v>40</v>
      </c>
      <c r="BL36" s="115"/>
      <c r="BM36" s="146">
        <v>10</v>
      </c>
      <c r="BN36" s="104">
        <f t="shared" si="22"/>
        <v>10</v>
      </c>
      <c r="BO36" s="105">
        <f t="shared" si="23"/>
        <v>20</v>
      </c>
      <c r="BP36" s="115"/>
      <c r="BQ36" s="140">
        <v>10</v>
      </c>
      <c r="BR36" s="110">
        <f t="shared" si="24"/>
        <v>10</v>
      </c>
      <c r="BS36" s="112">
        <f t="shared" si="25"/>
        <v>20</v>
      </c>
      <c r="BT36" s="115"/>
      <c r="BU36" s="147">
        <v>25</v>
      </c>
      <c r="BV36" s="94">
        <f t="shared" si="26"/>
        <v>25</v>
      </c>
      <c r="BW36" s="119">
        <f t="shared" si="27"/>
        <v>50</v>
      </c>
      <c r="BX36" s="115"/>
      <c r="BY36" s="144">
        <v>10</v>
      </c>
      <c r="BZ36" s="156">
        <v>10</v>
      </c>
      <c r="CA36" s="160">
        <v>0</v>
      </c>
      <c r="CB36" s="158">
        <f t="shared" si="28"/>
        <v>20</v>
      </c>
      <c r="CC36" s="115"/>
      <c r="CD36" s="95">
        <v>75</v>
      </c>
      <c r="CE36" s="166">
        <v>40</v>
      </c>
      <c r="CF36" s="166">
        <f t="shared" si="29"/>
        <v>35</v>
      </c>
      <c r="CG36" s="128">
        <f t="shared" si="30"/>
        <v>150</v>
      </c>
      <c r="CH36" s="115"/>
      <c r="CI36" s="27">
        <v>60</v>
      </c>
      <c r="CJ36" s="98">
        <f>SUM(CI36*66.67%)</f>
        <v>40.002000000000002</v>
      </c>
      <c r="CK36" s="98">
        <v>0</v>
      </c>
      <c r="CL36" s="100">
        <f t="shared" si="0"/>
        <v>100.00200000000001</v>
      </c>
      <c r="CM36" s="115"/>
      <c r="CN36" s="173">
        <v>10</v>
      </c>
      <c r="CO36" s="174">
        <v>10</v>
      </c>
      <c r="CP36" s="177">
        <f t="shared" si="31"/>
        <v>20</v>
      </c>
      <c r="CQ36" s="115"/>
      <c r="CR36" s="117">
        <v>100</v>
      </c>
      <c r="CS36" s="110">
        <v>0</v>
      </c>
      <c r="CT36" s="112">
        <f t="shared" si="32"/>
        <v>100</v>
      </c>
      <c r="CU36" s="115"/>
      <c r="CV36" s="178">
        <v>130</v>
      </c>
      <c r="CW36" s="94">
        <v>0</v>
      </c>
      <c r="CX36" s="119">
        <f t="shared" si="33"/>
        <v>130</v>
      </c>
      <c r="CY36" s="115"/>
      <c r="CZ36" s="180">
        <v>0</v>
      </c>
      <c r="DA36" s="192">
        <v>0</v>
      </c>
      <c r="DB36" s="183">
        <v>40</v>
      </c>
      <c r="DC36" s="183">
        <v>0</v>
      </c>
      <c r="DD36" s="122">
        <v>0</v>
      </c>
      <c r="DE36" s="185">
        <v>40</v>
      </c>
      <c r="DF36" s="115"/>
      <c r="DG36" s="187">
        <v>10</v>
      </c>
      <c r="DH36" s="134">
        <v>0</v>
      </c>
      <c r="DI36" s="128">
        <f t="shared" si="34"/>
        <v>10</v>
      </c>
      <c r="DJ36" s="115"/>
      <c r="DK36" s="96">
        <v>0</v>
      </c>
      <c r="DL36" s="98">
        <v>0</v>
      </c>
      <c r="DM36" s="189">
        <f t="shared" si="35"/>
        <v>0</v>
      </c>
      <c r="DN36" s="115"/>
      <c r="DO36" s="194">
        <v>105</v>
      </c>
      <c r="DP36" s="104">
        <v>0</v>
      </c>
      <c r="DQ36" s="105">
        <f t="shared" si="36"/>
        <v>105</v>
      </c>
      <c r="DR36" s="115"/>
      <c r="DS36" s="108">
        <v>0</v>
      </c>
      <c r="DT36" s="110">
        <v>0</v>
      </c>
      <c r="DU36" s="112">
        <f t="shared" si="37"/>
        <v>0</v>
      </c>
      <c r="DV36" s="115"/>
      <c r="DW36" s="217">
        <v>120</v>
      </c>
      <c r="DX36" s="94">
        <v>0</v>
      </c>
      <c r="DY36" s="119">
        <f t="shared" si="38"/>
        <v>120</v>
      </c>
      <c r="DZ36" s="115"/>
      <c r="EA36" s="88">
        <v>36</v>
      </c>
      <c r="EB36" s="120">
        <v>0</v>
      </c>
      <c r="EC36" s="122">
        <f t="shared" si="39"/>
        <v>36</v>
      </c>
      <c r="ED36" s="115"/>
      <c r="EE36" s="221">
        <v>30</v>
      </c>
      <c r="EF36" s="134">
        <v>0</v>
      </c>
      <c r="EG36" s="128">
        <f t="shared" si="40"/>
        <v>30</v>
      </c>
      <c r="EH36" s="115"/>
      <c r="EI36" s="96">
        <v>60</v>
      </c>
      <c r="EJ36" s="98">
        <v>0</v>
      </c>
      <c r="EK36" s="100">
        <f t="shared" si="41"/>
        <v>60</v>
      </c>
      <c r="EL36" s="115"/>
      <c r="EM36" s="148">
        <f t="shared" si="42"/>
        <v>1245</v>
      </c>
      <c r="EN36" s="149">
        <f t="shared" si="43"/>
        <v>674.00199999999995</v>
      </c>
      <c r="EO36" s="150">
        <f t="shared" si="44"/>
        <v>1919.002</v>
      </c>
      <c r="EP36" s="115"/>
      <c r="EQ36" s="84"/>
      <c r="ER36" s="84">
        <v>0</v>
      </c>
      <c r="ES36" s="12">
        <f t="shared" si="45"/>
        <v>0</v>
      </c>
      <c r="ET36" s="115"/>
      <c r="EU36" s="84"/>
      <c r="EV36" s="84">
        <v>0</v>
      </c>
      <c r="EW36" s="12">
        <f t="shared" si="46"/>
        <v>0</v>
      </c>
      <c r="EX36" s="115"/>
      <c r="EY36" s="84"/>
      <c r="EZ36" s="84">
        <v>0</v>
      </c>
      <c r="FA36" s="12">
        <f t="shared" si="47"/>
        <v>0</v>
      </c>
    </row>
    <row r="37" spans="1:157" x14ac:dyDescent="0.25">
      <c r="A37" s="26" t="s">
        <v>1</v>
      </c>
      <c r="C37" s="72">
        <v>3470</v>
      </c>
      <c r="D37" s="93">
        <v>3470</v>
      </c>
      <c r="E37" s="128">
        <f t="shared" si="1"/>
        <v>6940</v>
      </c>
      <c r="F37" s="115"/>
      <c r="G37" s="27">
        <v>1790</v>
      </c>
      <c r="H37" s="142">
        <v>680</v>
      </c>
      <c r="I37" s="142">
        <v>1110</v>
      </c>
      <c r="J37" s="100">
        <f t="shared" si="2"/>
        <v>3580</v>
      </c>
      <c r="K37" s="115"/>
      <c r="L37" s="29">
        <v>400</v>
      </c>
      <c r="M37" s="30">
        <v>400</v>
      </c>
      <c r="N37" s="105">
        <f t="shared" si="3"/>
        <v>800</v>
      </c>
      <c r="O37" s="115"/>
      <c r="P37" s="78">
        <v>20</v>
      </c>
      <c r="Q37" s="143">
        <v>20</v>
      </c>
      <c r="R37" s="112">
        <f t="shared" si="4"/>
        <v>40</v>
      </c>
      <c r="S37" s="115"/>
      <c r="T37" s="81">
        <v>1410</v>
      </c>
      <c r="U37" s="94">
        <v>1410</v>
      </c>
      <c r="V37" s="119">
        <f t="shared" si="5"/>
        <v>2820</v>
      </c>
      <c r="W37" s="115"/>
      <c r="X37" s="144">
        <v>600</v>
      </c>
      <c r="Y37" s="120">
        <f t="shared" si="6"/>
        <v>600</v>
      </c>
      <c r="Z37" s="122">
        <f t="shared" si="7"/>
        <v>1200</v>
      </c>
      <c r="AA37" s="115"/>
      <c r="AB37" s="95">
        <v>1960</v>
      </c>
      <c r="AC37" s="134">
        <f t="shared" si="8"/>
        <v>1960</v>
      </c>
      <c r="AD37" s="128">
        <f t="shared" si="9"/>
        <v>3920</v>
      </c>
      <c r="AE37" s="115"/>
      <c r="AF37" s="102">
        <v>1210</v>
      </c>
      <c r="AG37" s="98">
        <f t="shared" si="10"/>
        <v>1210</v>
      </c>
      <c r="AH37" s="100">
        <f t="shared" si="11"/>
        <v>2420</v>
      </c>
      <c r="AI37" s="115"/>
      <c r="AJ37" s="114">
        <v>1430</v>
      </c>
      <c r="AK37" s="104">
        <f t="shared" si="12"/>
        <v>1430</v>
      </c>
      <c r="AL37" s="105">
        <f t="shared" si="13"/>
        <v>2860</v>
      </c>
      <c r="AM37" s="115"/>
      <c r="AN37" s="117">
        <v>4900</v>
      </c>
      <c r="AO37" s="110">
        <f t="shared" si="14"/>
        <v>4900</v>
      </c>
      <c r="AP37" s="112">
        <f t="shared" si="15"/>
        <v>9800</v>
      </c>
      <c r="AQ37" s="115"/>
      <c r="AR37" s="124">
        <v>4470</v>
      </c>
      <c r="AS37" s="130">
        <v>4230</v>
      </c>
      <c r="AT37" s="145">
        <v>240</v>
      </c>
      <c r="AU37" s="119">
        <f t="shared" si="16"/>
        <v>8940</v>
      </c>
      <c r="AV37" s="115"/>
      <c r="AW37" s="144">
        <v>0</v>
      </c>
      <c r="AX37" s="144">
        <v>0</v>
      </c>
      <c r="AY37" s="154">
        <v>0</v>
      </c>
      <c r="AZ37" s="154">
        <v>0</v>
      </c>
      <c r="BA37" s="120">
        <v>0</v>
      </c>
      <c r="BB37" s="122">
        <f t="shared" si="17"/>
        <v>0</v>
      </c>
      <c r="BC37" s="115"/>
      <c r="BD37" s="95">
        <v>3680</v>
      </c>
      <c r="BE37" s="135">
        <v>1390</v>
      </c>
      <c r="BF37" s="135">
        <f t="shared" si="18"/>
        <v>2290</v>
      </c>
      <c r="BG37" s="128">
        <f t="shared" si="19"/>
        <v>7360</v>
      </c>
      <c r="BH37" s="115"/>
      <c r="BI37" s="27">
        <v>620</v>
      </c>
      <c r="BJ37" s="98">
        <f t="shared" si="20"/>
        <v>620</v>
      </c>
      <c r="BK37" s="100">
        <f t="shared" si="21"/>
        <v>1240</v>
      </c>
      <c r="BL37" s="115"/>
      <c r="BM37" s="146">
        <v>180</v>
      </c>
      <c r="BN37" s="104">
        <f t="shared" si="22"/>
        <v>180</v>
      </c>
      <c r="BO37" s="105">
        <f t="shared" si="23"/>
        <v>360</v>
      </c>
      <c r="BP37" s="115"/>
      <c r="BQ37" s="140">
        <v>590</v>
      </c>
      <c r="BR37" s="110">
        <f t="shared" si="24"/>
        <v>590</v>
      </c>
      <c r="BS37" s="112">
        <f t="shared" si="25"/>
        <v>1180</v>
      </c>
      <c r="BT37" s="115"/>
      <c r="BU37" s="147">
        <v>1415</v>
      </c>
      <c r="BV37" s="94">
        <f t="shared" si="26"/>
        <v>1415</v>
      </c>
      <c r="BW37" s="119">
        <f t="shared" si="27"/>
        <v>2830</v>
      </c>
      <c r="BX37" s="115"/>
      <c r="BY37" s="144">
        <v>460</v>
      </c>
      <c r="BZ37" s="156">
        <v>240</v>
      </c>
      <c r="CA37" s="160">
        <v>220</v>
      </c>
      <c r="CB37" s="158">
        <f t="shared" si="28"/>
        <v>920</v>
      </c>
      <c r="CC37" s="115"/>
      <c r="CD37" s="95">
        <v>4220</v>
      </c>
      <c r="CE37" s="166">
        <v>1970</v>
      </c>
      <c r="CF37" s="166">
        <f t="shared" si="29"/>
        <v>2250</v>
      </c>
      <c r="CG37" s="128">
        <f t="shared" si="30"/>
        <v>8440</v>
      </c>
      <c r="CH37" s="115"/>
      <c r="CI37" s="27">
        <v>3435</v>
      </c>
      <c r="CJ37" s="98">
        <f>SUM(CI37*66.67%)</f>
        <v>2290.1145000000001</v>
      </c>
      <c r="CK37" s="98">
        <v>0</v>
      </c>
      <c r="CL37" s="100">
        <f t="shared" si="0"/>
        <v>5725.1144999999997</v>
      </c>
      <c r="CM37" s="115"/>
      <c r="CN37" s="173">
        <v>70</v>
      </c>
      <c r="CO37" s="174">
        <v>70</v>
      </c>
      <c r="CP37" s="177">
        <f t="shared" si="31"/>
        <v>140</v>
      </c>
      <c r="CQ37" s="115"/>
      <c r="CR37" s="117">
        <v>5815</v>
      </c>
      <c r="CS37" s="110">
        <v>0</v>
      </c>
      <c r="CT37" s="112">
        <f t="shared" si="32"/>
        <v>5815</v>
      </c>
      <c r="CU37" s="115"/>
      <c r="CV37" s="178">
        <v>6505</v>
      </c>
      <c r="CW37" s="94">
        <v>0</v>
      </c>
      <c r="CX37" s="119">
        <f t="shared" si="33"/>
        <v>6505</v>
      </c>
      <c r="CY37" s="115"/>
      <c r="CZ37" s="180">
        <v>630</v>
      </c>
      <c r="DA37" s="192">
        <v>2390</v>
      </c>
      <c r="DB37" s="184">
        <v>1540</v>
      </c>
      <c r="DC37" s="183">
        <v>2</v>
      </c>
      <c r="DD37" s="122">
        <v>4560</v>
      </c>
      <c r="DE37" s="122">
        <v>2000</v>
      </c>
      <c r="DF37" s="115"/>
      <c r="DG37" s="187">
        <v>440</v>
      </c>
      <c r="DH37" s="134">
        <v>0</v>
      </c>
      <c r="DI37" s="128">
        <f t="shared" si="34"/>
        <v>440</v>
      </c>
      <c r="DJ37" s="115"/>
      <c r="DK37" s="96">
        <v>1170</v>
      </c>
      <c r="DL37" s="98">
        <v>0</v>
      </c>
      <c r="DM37" s="189">
        <f t="shared" si="35"/>
        <v>1170</v>
      </c>
      <c r="DN37" s="115"/>
      <c r="DO37" s="194">
        <v>3110</v>
      </c>
      <c r="DP37" s="104">
        <v>0</v>
      </c>
      <c r="DQ37" s="105">
        <f t="shared" si="36"/>
        <v>3110</v>
      </c>
      <c r="DR37" s="115"/>
      <c r="DS37" s="108">
        <v>0</v>
      </c>
      <c r="DT37" s="110">
        <v>0</v>
      </c>
      <c r="DU37" s="112">
        <f t="shared" si="37"/>
        <v>0</v>
      </c>
      <c r="DV37" s="115"/>
      <c r="DW37" s="217">
        <v>4930</v>
      </c>
      <c r="DX37" s="94">
        <v>0</v>
      </c>
      <c r="DY37" s="119">
        <f t="shared" si="38"/>
        <v>4930</v>
      </c>
      <c r="DZ37" s="115"/>
      <c r="EA37" s="88">
        <v>0</v>
      </c>
      <c r="EB37" s="120">
        <v>0</v>
      </c>
      <c r="EC37" s="122">
        <f t="shared" si="39"/>
        <v>0</v>
      </c>
      <c r="ED37" s="115"/>
      <c r="EE37" s="221">
        <v>10630</v>
      </c>
      <c r="EF37" s="134">
        <v>0</v>
      </c>
      <c r="EG37" s="128">
        <f t="shared" si="40"/>
        <v>10630</v>
      </c>
      <c r="EH37" s="115"/>
      <c r="EI37" s="96">
        <v>3426</v>
      </c>
      <c r="EJ37" s="98">
        <v>0</v>
      </c>
      <c r="EK37" s="100">
        <f t="shared" si="41"/>
        <v>3426</v>
      </c>
      <c r="EL37" s="115"/>
      <c r="EM37" s="148">
        <f t="shared" si="42"/>
        <v>72356</v>
      </c>
      <c r="EN37" s="149">
        <f t="shared" si="43"/>
        <v>39747.114499999996</v>
      </c>
      <c r="EO37" s="150">
        <f t="shared" si="44"/>
        <v>112103.1145</v>
      </c>
      <c r="EP37" s="115"/>
      <c r="EQ37" s="84"/>
      <c r="ER37" s="84">
        <v>0</v>
      </c>
      <c r="ES37" s="12">
        <f t="shared" si="45"/>
        <v>0</v>
      </c>
      <c r="ET37" s="115"/>
      <c r="EU37" s="84"/>
      <c r="EV37" s="84">
        <v>0</v>
      </c>
      <c r="EW37" s="12">
        <f t="shared" si="46"/>
        <v>0</v>
      </c>
      <c r="EX37" s="115"/>
      <c r="EY37" s="84"/>
      <c r="EZ37" s="84">
        <v>0</v>
      </c>
      <c r="FA37" s="12">
        <f t="shared" si="47"/>
        <v>0</v>
      </c>
    </row>
    <row r="38" spans="1:157" x14ac:dyDescent="0.25">
      <c r="A38" s="26" t="s">
        <v>34</v>
      </c>
      <c r="C38" s="72">
        <v>82</v>
      </c>
      <c r="D38" s="93">
        <v>82</v>
      </c>
      <c r="E38" s="128">
        <f t="shared" si="1"/>
        <v>164</v>
      </c>
      <c r="F38" s="115"/>
      <c r="G38" s="27">
        <v>190</v>
      </c>
      <c r="H38" s="142">
        <v>70</v>
      </c>
      <c r="I38" s="142">
        <v>120</v>
      </c>
      <c r="J38" s="100">
        <f t="shared" si="2"/>
        <v>380</v>
      </c>
      <c r="K38" s="115"/>
      <c r="L38" s="29">
        <v>40</v>
      </c>
      <c r="M38" s="30">
        <v>40</v>
      </c>
      <c r="N38" s="105">
        <f t="shared" si="3"/>
        <v>80</v>
      </c>
      <c r="O38" s="115"/>
      <c r="P38" s="78">
        <v>58</v>
      </c>
      <c r="Q38" s="143">
        <v>58</v>
      </c>
      <c r="R38" s="112">
        <f t="shared" si="4"/>
        <v>116</v>
      </c>
      <c r="S38" s="115"/>
      <c r="T38" s="81">
        <v>160</v>
      </c>
      <c r="U38" s="94">
        <v>160</v>
      </c>
      <c r="V38" s="119">
        <f t="shared" si="5"/>
        <v>320</v>
      </c>
      <c r="W38" s="115"/>
      <c r="X38" s="144">
        <v>70</v>
      </c>
      <c r="Y38" s="120">
        <f t="shared" si="6"/>
        <v>70</v>
      </c>
      <c r="Z38" s="122">
        <f t="shared" si="7"/>
        <v>140</v>
      </c>
      <c r="AA38" s="115"/>
      <c r="AB38" s="95">
        <v>220</v>
      </c>
      <c r="AC38" s="134">
        <f t="shared" si="8"/>
        <v>220</v>
      </c>
      <c r="AD38" s="128">
        <f t="shared" si="9"/>
        <v>440</v>
      </c>
      <c r="AE38" s="115"/>
      <c r="AF38" s="102">
        <v>140</v>
      </c>
      <c r="AG38" s="98">
        <f t="shared" si="10"/>
        <v>140</v>
      </c>
      <c r="AH38" s="100">
        <f t="shared" si="11"/>
        <v>280</v>
      </c>
      <c r="AI38" s="115"/>
      <c r="AJ38" s="114">
        <v>170</v>
      </c>
      <c r="AK38" s="104">
        <f t="shared" si="12"/>
        <v>170</v>
      </c>
      <c r="AL38" s="105">
        <f t="shared" si="13"/>
        <v>340</v>
      </c>
      <c r="AM38" s="115"/>
      <c r="AN38" s="117">
        <v>600</v>
      </c>
      <c r="AO38" s="110">
        <f t="shared" si="14"/>
        <v>600</v>
      </c>
      <c r="AP38" s="112">
        <f t="shared" si="15"/>
        <v>1200</v>
      </c>
      <c r="AQ38" s="115"/>
      <c r="AR38" s="124">
        <v>630</v>
      </c>
      <c r="AS38" s="130">
        <v>590</v>
      </c>
      <c r="AT38" s="145">
        <v>40</v>
      </c>
      <c r="AU38" s="119">
        <f t="shared" si="16"/>
        <v>1260</v>
      </c>
      <c r="AV38" s="115"/>
      <c r="AW38" s="144">
        <v>0</v>
      </c>
      <c r="AX38" s="144">
        <v>0</v>
      </c>
      <c r="AY38" s="154">
        <v>0</v>
      </c>
      <c r="AZ38" s="154">
        <v>0</v>
      </c>
      <c r="BA38" s="120">
        <v>0</v>
      </c>
      <c r="BB38" s="122">
        <f t="shared" si="17"/>
        <v>0</v>
      </c>
      <c r="BC38" s="115"/>
      <c r="BD38" s="95">
        <v>500</v>
      </c>
      <c r="BE38" s="135">
        <v>180</v>
      </c>
      <c r="BF38" s="135">
        <f t="shared" si="18"/>
        <v>320</v>
      </c>
      <c r="BG38" s="128">
        <f t="shared" si="19"/>
        <v>1000</v>
      </c>
      <c r="BH38" s="115"/>
      <c r="BI38" s="27">
        <v>90</v>
      </c>
      <c r="BJ38" s="98">
        <f t="shared" si="20"/>
        <v>90</v>
      </c>
      <c r="BK38" s="100">
        <f t="shared" si="21"/>
        <v>180</v>
      </c>
      <c r="BL38" s="115"/>
      <c r="BM38" s="146">
        <v>30</v>
      </c>
      <c r="BN38" s="104">
        <f t="shared" si="22"/>
        <v>30</v>
      </c>
      <c r="BO38" s="105">
        <f t="shared" si="23"/>
        <v>60</v>
      </c>
      <c r="BP38" s="115"/>
      <c r="BQ38" s="140">
        <v>80</v>
      </c>
      <c r="BR38" s="110">
        <f t="shared" si="24"/>
        <v>80</v>
      </c>
      <c r="BS38" s="112">
        <f t="shared" si="25"/>
        <v>160</v>
      </c>
      <c r="BT38" s="115"/>
      <c r="BU38" s="147">
        <v>200</v>
      </c>
      <c r="BV38" s="94">
        <f t="shared" si="26"/>
        <v>200</v>
      </c>
      <c r="BW38" s="119">
        <f t="shared" si="27"/>
        <v>400</v>
      </c>
      <c r="BX38" s="115"/>
      <c r="BY38" s="144">
        <v>60</v>
      </c>
      <c r="BZ38" s="156">
        <v>30</v>
      </c>
      <c r="CA38" s="160">
        <v>30</v>
      </c>
      <c r="CB38" s="158">
        <f t="shared" si="28"/>
        <v>120</v>
      </c>
      <c r="CC38" s="115"/>
      <c r="CD38" s="95">
        <v>585</v>
      </c>
      <c r="CE38" s="166">
        <v>280</v>
      </c>
      <c r="CF38" s="166">
        <f t="shared" si="29"/>
        <v>305</v>
      </c>
      <c r="CG38" s="128">
        <f t="shared" si="30"/>
        <v>1170</v>
      </c>
      <c r="CH38" s="115"/>
      <c r="CI38" s="27">
        <v>455</v>
      </c>
      <c r="CJ38" s="98">
        <v>305</v>
      </c>
      <c r="CK38" s="98">
        <v>0</v>
      </c>
      <c r="CL38" s="100">
        <f t="shared" si="0"/>
        <v>760</v>
      </c>
      <c r="CM38" s="115"/>
      <c r="CN38" s="173">
        <v>10</v>
      </c>
      <c r="CO38" s="174">
        <v>10</v>
      </c>
      <c r="CP38" s="177">
        <f t="shared" si="31"/>
        <v>20</v>
      </c>
      <c r="CQ38" s="115"/>
      <c r="CR38" s="117">
        <v>765</v>
      </c>
      <c r="CS38" s="110">
        <v>0</v>
      </c>
      <c r="CT38" s="112">
        <f t="shared" si="32"/>
        <v>765</v>
      </c>
      <c r="CU38" s="115"/>
      <c r="CV38" s="178">
        <v>890</v>
      </c>
      <c r="CW38" s="94">
        <v>0</v>
      </c>
      <c r="CX38" s="119">
        <f t="shared" si="33"/>
        <v>890</v>
      </c>
      <c r="CY38" s="115"/>
      <c r="CZ38" s="180">
        <v>0</v>
      </c>
      <c r="DA38" s="192">
        <v>0</v>
      </c>
      <c r="DB38" s="183">
        <v>0</v>
      </c>
      <c r="DC38" s="183">
        <v>0</v>
      </c>
      <c r="DD38" s="122">
        <v>0</v>
      </c>
      <c r="DE38" s="185">
        <v>0</v>
      </c>
      <c r="DF38" s="115"/>
      <c r="DG38" s="187">
        <v>70</v>
      </c>
      <c r="DH38" s="134">
        <v>0</v>
      </c>
      <c r="DI38" s="128">
        <f t="shared" si="34"/>
        <v>70</v>
      </c>
      <c r="DJ38" s="115"/>
      <c r="DK38" s="96">
        <v>0</v>
      </c>
      <c r="DL38" s="98">
        <v>0</v>
      </c>
      <c r="DM38" s="189">
        <f t="shared" si="35"/>
        <v>0</v>
      </c>
      <c r="DN38" s="115"/>
      <c r="DO38" s="194">
        <v>1190</v>
      </c>
      <c r="DP38" s="104">
        <v>0</v>
      </c>
      <c r="DQ38" s="105">
        <f t="shared" si="36"/>
        <v>1190</v>
      </c>
      <c r="DR38" s="115"/>
      <c r="DS38" s="195">
        <v>426</v>
      </c>
      <c r="DT38" s="110">
        <v>0</v>
      </c>
      <c r="DU38" s="112">
        <f t="shared" si="37"/>
        <v>426</v>
      </c>
      <c r="DV38" s="115"/>
      <c r="DW38" s="217">
        <v>300</v>
      </c>
      <c r="DX38" s="94">
        <v>0</v>
      </c>
      <c r="DY38" s="119">
        <f t="shared" si="38"/>
        <v>300</v>
      </c>
      <c r="DZ38" s="115"/>
      <c r="EA38" s="218">
        <v>0</v>
      </c>
      <c r="EB38" s="120">
        <v>0</v>
      </c>
      <c r="EC38" s="122">
        <f t="shared" si="39"/>
        <v>0</v>
      </c>
      <c r="ED38" s="115"/>
      <c r="EE38" s="221">
        <v>820</v>
      </c>
      <c r="EF38" s="134">
        <v>0</v>
      </c>
      <c r="EG38" s="128">
        <f t="shared" si="40"/>
        <v>820</v>
      </c>
      <c r="EH38" s="115"/>
      <c r="EI38" s="222">
        <v>468</v>
      </c>
      <c r="EJ38" s="98">
        <v>0</v>
      </c>
      <c r="EK38" s="100">
        <f t="shared" si="41"/>
        <v>468</v>
      </c>
      <c r="EL38" s="115"/>
      <c r="EM38" s="148">
        <f t="shared" si="42"/>
        <v>9299</v>
      </c>
      <c r="EN38" s="149">
        <f t="shared" si="43"/>
        <v>4220</v>
      </c>
      <c r="EO38" s="150">
        <f t="shared" si="44"/>
        <v>13519</v>
      </c>
      <c r="EP38" s="115"/>
      <c r="EQ38" s="84"/>
      <c r="ER38" s="84">
        <v>0</v>
      </c>
      <c r="ES38" s="12">
        <f t="shared" si="45"/>
        <v>0</v>
      </c>
      <c r="ET38" s="115"/>
      <c r="EU38" s="84"/>
      <c r="EV38" s="84">
        <v>0</v>
      </c>
      <c r="EW38" s="12">
        <f t="shared" si="46"/>
        <v>0</v>
      </c>
      <c r="EX38" s="115"/>
      <c r="EY38" s="84"/>
      <c r="EZ38" s="84">
        <v>0</v>
      </c>
      <c r="FA38" s="12">
        <f t="shared" si="47"/>
        <v>0</v>
      </c>
    </row>
    <row r="39" spans="1:157" x14ac:dyDescent="0.25">
      <c r="A39" s="31" t="s">
        <v>35</v>
      </c>
      <c r="C39" s="74">
        <f>SUM(C4:C38)</f>
        <v>5935</v>
      </c>
      <c r="D39" s="127">
        <f>SUM(D4:D38)</f>
        <v>5935</v>
      </c>
      <c r="E39" s="128">
        <f>SUM(E4:E38)</f>
        <v>11870</v>
      </c>
      <c r="F39" s="115"/>
      <c r="G39" s="76">
        <f>SUM(G4:G38)</f>
        <v>4500</v>
      </c>
      <c r="H39" s="28">
        <f>SUM(H4:H38)</f>
        <v>1740</v>
      </c>
      <c r="I39" s="28">
        <f>SUM(I4:I38)</f>
        <v>2760</v>
      </c>
      <c r="J39" s="152">
        <f>SUM(J4:J38)</f>
        <v>9000</v>
      </c>
      <c r="K39" s="115"/>
      <c r="L39" s="29">
        <f>SUM(L4:L38)</f>
        <v>1080</v>
      </c>
      <c r="M39" s="30">
        <f>SUM(M4:M38)</f>
        <v>1080</v>
      </c>
      <c r="N39" s="105">
        <f>SUM(N4:N38)</f>
        <v>2160</v>
      </c>
      <c r="O39" s="115"/>
      <c r="P39" s="80">
        <f>SUM(P4:P38)</f>
        <v>823</v>
      </c>
      <c r="Q39" s="111">
        <f>SUM(Q4:Q38)</f>
        <v>823</v>
      </c>
      <c r="R39" s="112">
        <f>SUM(R4:R38)</f>
        <v>1646</v>
      </c>
      <c r="S39" s="115"/>
      <c r="T39" s="123">
        <f>SUM(T4:T38)</f>
        <v>4320</v>
      </c>
      <c r="U39" s="118">
        <f>SUM(U4:U38)</f>
        <v>4320</v>
      </c>
      <c r="V39" s="119">
        <f>SUM(V4:V38)</f>
        <v>8640</v>
      </c>
      <c r="W39" s="115"/>
      <c r="X39" s="125">
        <f>SUM(X4:X38)</f>
        <v>2060</v>
      </c>
      <c r="Y39" s="121">
        <f>SUM(Y4:Y38)</f>
        <v>2060</v>
      </c>
      <c r="Z39" s="122">
        <f>SUM(Z4:Z38)</f>
        <v>4120</v>
      </c>
      <c r="AA39" s="115"/>
      <c r="AB39" s="129">
        <f>SUM(AB4:AB38)</f>
        <v>5950</v>
      </c>
      <c r="AC39" s="127">
        <f>SUM(AC4:AC38)</f>
        <v>5950</v>
      </c>
      <c r="AD39" s="128">
        <f>SUM(AD4:AD38)</f>
        <v>11900</v>
      </c>
      <c r="AE39" s="115"/>
      <c r="AF39" s="97">
        <f>SUM(AF4:AF38)</f>
        <v>3950</v>
      </c>
      <c r="AG39" s="99">
        <f>SUM(AG4:AG38)</f>
        <v>3950</v>
      </c>
      <c r="AH39" s="100">
        <f>SUM(AH4:AH38)</f>
        <v>7900</v>
      </c>
      <c r="AI39" s="115"/>
      <c r="AJ39" s="103">
        <f>SUM(AJ4:AJ38)</f>
        <v>4520</v>
      </c>
      <c r="AK39" s="30">
        <f>SUM(AK4:AK38)</f>
        <v>4520</v>
      </c>
      <c r="AL39" s="105">
        <f>SUM(AL4:AL38)</f>
        <v>9040</v>
      </c>
      <c r="AM39" s="115"/>
      <c r="AN39" s="109">
        <f>SUM(AN4:AN38)</f>
        <v>14560</v>
      </c>
      <c r="AO39" s="111">
        <f>SUM(AO4:AO38)</f>
        <v>14560</v>
      </c>
      <c r="AP39" s="112">
        <f>SUM(AP4:AP38)</f>
        <v>29120</v>
      </c>
      <c r="AQ39" s="115"/>
      <c r="AR39" s="123">
        <f>SUM(AR4:AR38)</f>
        <v>12850</v>
      </c>
      <c r="AS39" s="118">
        <f>SUM(AS4:AS38)</f>
        <v>12230</v>
      </c>
      <c r="AT39" s="118">
        <f>SUM(AT4:AT38)</f>
        <v>620</v>
      </c>
      <c r="AU39" s="119">
        <f>SUM(AU4:AU38)</f>
        <v>25700</v>
      </c>
      <c r="AV39" s="115"/>
      <c r="AW39" s="125">
        <f t="shared" ref="AW39:BB39" si="48">SUM(AW4:AW38)</f>
        <v>1720</v>
      </c>
      <c r="AX39" s="125">
        <f t="shared" si="48"/>
        <v>1070</v>
      </c>
      <c r="AY39" s="125">
        <f t="shared" si="48"/>
        <v>685</v>
      </c>
      <c r="AZ39" s="125">
        <f t="shared" si="48"/>
        <v>650</v>
      </c>
      <c r="BA39" s="121">
        <f t="shared" si="48"/>
        <v>0</v>
      </c>
      <c r="BB39" s="122">
        <f t="shared" si="48"/>
        <v>4125</v>
      </c>
      <c r="BC39" s="115"/>
      <c r="BD39" s="129">
        <f>SUM(BD4:BD38)</f>
        <v>10350</v>
      </c>
      <c r="BE39" s="127">
        <f>SUM(BE4:BE38)</f>
        <v>4070</v>
      </c>
      <c r="BF39" s="127">
        <f>SUM(BF4:BF38)</f>
        <v>6280</v>
      </c>
      <c r="BG39" s="128">
        <f>SUM(BG4:BG38)</f>
        <v>20700</v>
      </c>
      <c r="BH39" s="115"/>
      <c r="BI39" s="97">
        <f>SUM(BI4:BI38)</f>
        <v>1860</v>
      </c>
      <c r="BJ39" s="99">
        <f>SUM(BJ4:BJ38)</f>
        <v>1860</v>
      </c>
      <c r="BK39" s="100">
        <f>SUM(BK4:BK38)</f>
        <v>3720</v>
      </c>
      <c r="BL39" s="115"/>
      <c r="BM39" s="103">
        <f>SUM(BM4:BM38)</f>
        <v>630</v>
      </c>
      <c r="BN39" s="30">
        <f>SUM(BN4:BN38)</f>
        <v>630</v>
      </c>
      <c r="BO39" s="105">
        <f>SUM(BO4:BO38)</f>
        <v>1260</v>
      </c>
      <c r="BP39" s="115"/>
      <c r="BQ39" s="109">
        <f>SUM(BQ4:BQ38)</f>
        <v>1730</v>
      </c>
      <c r="BR39" s="111">
        <f>SUM(BR4:BR38)</f>
        <v>1730</v>
      </c>
      <c r="BS39" s="112">
        <f>SUM(BS4:BS38)</f>
        <v>3460</v>
      </c>
      <c r="BT39" s="115"/>
      <c r="BU39" s="123">
        <f>SUM(BU4:BU38)</f>
        <v>4000</v>
      </c>
      <c r="BV39" s="118">
        <f>SUM(BV4:BV38)</f>
        <v>4000</v>
      </c>
      <c r="BW39" s="119">
        <f>SUM(BW4:BW38)</f>
        <v>8000</v>
      </c>
      <c r="BX39" s="115"/>
      <c r="BY39" s="125">
        <f>SUM(BY4:BY38)</f>
        <v>1330</v>
      </c>
      <c r="BZ39" s="121">
        <f>SUM(BZ4:BZ38)</f>
        <v>770</v>
      </c>
      <c r="CA39" s="159">
        <f>SUM(CA4:CA38)</f>
        <v>560</v>
      </c>
      <c r="CB39" s="122">
        <f>SUM(CB4:CB38)</f>
        <v>2660</v>
      </c>
      <c r="CC39" s="115"/>
      <c r="CD39" s="129">
        <f>SUM(CD4:CD38)</f>
        <v>11760</v>
      </c>
      <c r="CE39" s="127">
        <f>SUM(CE4:CE38)</f>
        <v>5640</v>
      </c>
      <c r="CF39" s="127">
        <f>SUM(CF4:CF38)</f>
        <v>6120</v>
      </c>
      <c r="CG39" s="128">
        <f>SUM(CG4:CG38)</f>
        <v>23520</v>
      </c>
      <c r="CH39" s="115"/>
      <c r="CI39" s="97">
        <f>SUM(CI4:CI38)</f>
        <v>9345</v>
      </c>
      <c r="CJ39" s="99">
        <f>SUM(CJ4:CJ38)</f>
        <v>6300.1350000000002</v>
      </c>
      <c r="CK39" s="99">
        <f>SUM(CK4:CK38)</f>
        <v>0</v>
      </c>
      <c r="CL39" s="100">
        <f>SUM(CL4:CL38)</f>
        <v>15645.134999999998</v>
      </c>
      <c r="CM39" s="115"/>
      <c r="CN39" s="103">
        <f>SUM(CN4:CN38)</f>
        <v>420</v>
      </c>
      <c r="CO39" s="175">
        <f>SUM(CO4:CO38)</f>
        <v>420</v>
      </c>
      <c r="CP39" s="105">
        <f>SUM(CP4:CP38)</f>
        <v>840</v>
      </c>
      <c r="CQ39" s="115"/>
      <c r="CR39" s="109">
        <f>SUM(CR4:CR38)</f>
        <v>15735</v>
      </c>
      <c r="CS39" s="111">
        <f>SUM(CS4:CS38)</f>
        <v>0</v>
      </c>
      <c r="CT39" s="112">
        <f>SUM(CT4:CT38)</f>
        <v>15735</v>
      </c>
      <c r="CU39" s="115"/>
      <c r="CV39" s="123">
        <f>SUM(CV4:CV38)</f>
        <v>19180</v>
      </c>
      <c r="CW39" s="118">
        <f>SUM(CW4:CW38)</f>
        <v>0</v>
      </c>
      <c r="CX39" s="119">
        <f>SUM(CX4:CX38)</f>
        <v>19180</v>
      </c>
      <c r="CY39" s="115"/>
      <c r="CZ39" s="181">
        <v>970</v>
      </c>
      <c r="DA39" s="193">
        <f>SUM(DA4:DA38)</f>
        <v>3024</v>
      </c>
      <c r="DB39" s="184">
        <f>SUM(DB4:DB38)</f>
        <v>2390</v>
      </c>
      <c r="DC39" s="184">
        <f>SUM(DC4:DC38)</f>
        <v>18</v>
      </c>
      <c r="DD39" s="186">
        <f>SUM(DD4:DD38)</f>
        <v>6549</v>
      </c>
      <c r="DE39" s="186">
        <f>SUM(DE4:DE38)</f>
        <v>2866</v>
      </c>
      <c r="DF39" s="115"/>
      <c r="DG39" s="129">
        <f>SUM(DG4:DG38)</f>
        <v>1500</v>
      </c>
      <c r="DH39" s="127">
        <f>SUM(DH4:DH38)</f>
        <v>0</v>
      </c>
      <c r="DI39" s="128">
        <f>SUM(DI4:DI38)</f>
        <v>1500</v>
      </c>
      <c r="DJ39" s="115"/>
      <c r="DK39" s="97">
        <f>SUM(DK4:DK38)</f>
        <v>2340</v>
      </c>
      <c r="DL39" s="99">
        <f>SUM(DL4:DL38)</f>
        <v>0</v>
      </c>
      <c r="DM39" s="189">
        <f>SUM(DM4:DM38)</f>
        <v>2340</v>
      </c>
      <c r="DN39" s="115"/>
      <c r="DO39" s="103">
        <f>SUM(DO4:DO38)</f>
        <v>14145</v>
      </c>
      <c r="DP39" s="30">
        <f>SUM(DP4:DP38)</f>
        <v>0</v>
      </c>
      <c r="DQ39" s="105">
        <f>SUM(DQ4:DQ38)</f>
        <v>14145</v>
      </c>
      <c r="DR39" s="115"/>
      <c r="DS39" s="197">
        <f>SUM(DS4:DS38)</f>
        <v>822</v>
      </c>
      <c r="DT39" s="111">
        <f>SUM(DT4:DT38)</f>
        <v>0</v>
      </c>
      <c r="DU39" s="112">
        <f>SUM(DU4:DU38)</f>
        <v>822</v>
      </c>
      <c r="DV39" s="115"/>
      <c r="DW39" s="123">
        <f>SUM(DW4:DW38)</f>
        <v>14690</v>
      </c>
      <c r="DX39" s="118">
        <f>SUM(DX4:DX38)</f>
        <v>0</v>
      </c>
      <c r="DY39" s="119">
        <f>SUM(DY4:DY38)</f>
        <v>14690</v>
      </c>
      <c r="DZ39" s="115"/>
      <c r="EA39" s="220">
        <f>SUM(EA4:EA38)</f>
        <v>2052</v>
      </c>
      <c r="EB39" s="121">
        <f>SUM(EB4:EB38)</f>
        <v>0</v>
      </c>
      <c r="EC39" s="122">
        <f>SUM(EC4:EC38)</f>
        <v>2052</v>
      </c>
      <c r="ED39" s="115"/>
      <c r="EE39" s="129">
        <f>SUM(EE4:EE38)</f>
        <v>18060</v>
      </c>
      <c r="EF39" s="127">
        <f>SUM(EF4:EF38)</f>
        <v>0</v>
      </c>
      <c r="EG39" s="128">
        <f>SUM(EG4:EG38)</f>
        <v>18060</v>
      </c>
      <c r="EH39" s="115"/>
      <c r="EI39" s="224">
        <f>SUM(EI4:EI38)</f>
        <v>8316</v>
      </c>
      <c r="EJ39" s="99">
        <f>SUM(EJ4:EJ38)</f>
        <v>0</v>
      </c>
      <c r="EK39" s="100">
        <f>SUM(EK4:EK38)</f>
        <v>8316</v>
      </c>
      <c r="EL39" s="115"/>
      <c r="EM39" s="148">
        <f>SUM(EM4:EM38)</f>
        <v>202938</v>
      </c>
      <c r="EN39" s="149">
        <f>SUM(EN4:EN38)</f>
        <v>105330.13499999998</v>
      </c>
      <c r="EO39" s="150">
        <f>SUM(EO4:EO38)</f>
        <v>308268.13500000001</v>
      </c>
      <c r="EP39" s="115"/>
      <c r="EQ39" s="87">
        <f>SUM(EQ4:EQ38)</f>
        <v>0</v>
      </c>
      <c r="ER39" s="46">
        <f>SUM(ER4:ER38)</f>
        <v>0</v>
      </c>
      <c r="ES39" s="12">
        <f>SUM(ES4:ES38)</f>
        <v>0</v>
      </c>
      <c r="ET39" s="115"/>
      <c r="EU39" s="87">
        <f>SUM(EU4:EU38)</f>
        <v>0</v>
      </c>
      <c r="EV39" s="46">
        <f>SUM(EV4:EV38)</f>
        <v>0</v>
      </c>
      <c r="EW39" s="12">
        <f>SUM(EW4:EW38)</f>
        <v>0</v>
      </c>
      <c r="EX39" s="115"/>
      <c r="EY39" s="87">
        <f>SUM(EY4:EY38)</f>
        <v>0</v>
      </c>
      <c r="EZ39" s="46">
        <f>SUM(EZ4:EZ38)</f>
        <v>0</v>
      </c>
      <c r="FA39" s="12">
        <f>SUM(FA4:FA38)</f>
        <v>0</v>
      </c>
    </row>
    <row r="40" spans="1:157" s="3" customFormat="1" hidden="1" x14ac:dyDescent="0.25">
      <c r="C40" s="138"/>
      <c r="E40" s="51"/>
      <c r="G40" s="32"/>
      <c r="J40" s="54"/>
      <c r="N40" s="54"/>
      <c r="P40" s="32"/>
      <c r="R40" s="54"/>
      <c r="T40" s="38"/>
      <c r="V40" s="54"/>
      <c r="X40" s="43"/>
      <c r="Y40" s="10"/>
      <c r="Z40" s="10"/>
      <c r="AB40" s="43"/>
      <c r="AC40" s="10"/>
      <c r="AD40" s="10"/>
      <c r="AF40" s="43"/>
      <c r="AG40" s="10"/>
      <c r="AH40" s="10"/>
      <c r="AJ40" s="43"/>
      <c r="AK40" s="10"/>
      <c r="AL40" s="10"/>
      <c r="AN40" s="43"/>
      <c r="AO40" s="10"/>
      <c r="AP40" s="10"/>
      <c r="AR40" s="43"/>
      <c r="AS40" s="10"/>
      <c r="AT40" s="10"/>
      <c r="AU40" s="10"/>
      <c r="AW40" s="43"/>
      <c r="AX40" s="43"/>
      <c r="AY40" s="43"/>
      <c r="AZ40" s="43"/>
      <c r="BA40" s="10"/>
      <c r="BB40" s="10"/>
      <c r="BD40" s="43"/>
      <c r="BE40" s="10"/>
      <c r="BF40" s="10"/>
      <c r="BG40" s="10"/>
      <c r="BI40" s="43"/>
      <c r="BJ40" s="10"/>
      <c r="BK40" s="10"/>
      <c r="BM40" s="43"/>
      <c r="BN40" s="10"/>
      <c r="BO40" s="10"/>
      <c r="BQ40" s="43"/>
      <c r="BR40" s="10"/>
      <c r="BS40" s="10"/>
      <c r="BU40" s="43"/>
      <c r="BV40" s="10"/>
      <c r="BW40" s="10"/>
      <c r="BY40" s="43"/>
      <c r="BZ40" s="10"/>
      <c r="CA40" s="10"/>
      <c r="CB40" s="132"/>
      <c r="CD40" s="43"/>
      <c r="CE40" s="168"/>
      <c r="CF40" s="10"/>
      <c r="CG40" s="10"/>
      <c r="CI40" s="43"/>
      <c r="CJ40" s="10"/>
      <c r="CK40" s="10"/>
      <c r="CL40" s="10"/>
      <c r="CN40" s="43"/>
      <c r="CO40" s="10"/>
      <c r="CP40" s="10"/>
      <c r="CR40" s="43"/>
      <c r="CS40" s="10"/>
      <c r="CT40" s="10"/>
      <c r="CV40" s="43"/>
      <c r="CW40" s="10"/>
      <c r="CX40" s="10"/>
      <c r="CZ40" s="161"/>
      <c r="DA40" s="161"/>
      <c r="DB40" s="171"/>
      <c r="DC40" s="171"/>
      <c r="DD40" s="162"/>
      <c r="DE40" s="162"/>
      <c r="DG40" s="43"/>
      <c r="DH40" s="10"/>
      <c r="DI40" s="10"/>
      <c r="DK40" s="43"/>
      <c r="DL40" s="10"/>
      <c r="DM40" s="10"/>
      <c r="DO40" s="43"/>
      <c r="DP40" s="10"/>
      <c r="DQ40" s="10"/>
      <c r="DS40" s="43"/>
      <c r="DT40" s="10"/>
      <c r="DU40" s="10"/>
      <c r="DW40" s="43"/>
      <c r="DX40" s="10"/>
      <c r="DY40" s="10"/>
      <c r="EA40" s="43"/>
      <c r="EB40" s="10"/>
      <c r="EC40" s="10"/>
      <c r="EE40" s="43"/>
      <c r="EF40" s="10"/>
      <c r="EG40" s="10"/>
      <c r="EI40" s="43"/>
      <c r="EJ40" s="10"/>
      <c r="EK40" s="10"/>
      <c r="EM40" s="4"/>
      <c r="EN40" s="4"/>
      <c r="EO40" s="4"/>
      <c r="EQ40" s="43"/>
      <c r="ER40" s="10"/>
      <c r="ES40" s="10"/>
      <c r="EU40" s="43"/>
      <c r="EV40" s="10"/>
      <c r="EW40" s="10"/>
      <c r="EY40" s="43"/>
      <c r="EZ40" s="10"/>
      <c r="FA40" s="10"/>
    </row>
    <row r="41" spans="1:157" s="2" customFormat="1" hidden="1" x14ac:dyDescent="0.25">
      <c r="A41" s="296" t="s">
        <v>36</v>
      </c>
      <c r="C41" s="312" t="s">
        <v>45</v>
      </c>
      <c r="D41" s="312"/>
      <c r="E41" s="312"/>
      <c r="G41" s="313" t="s">
        <v>45</v>
      </c>
      <c r="H41" s="313"/>
      <c r="I41" s="313"/>
      <c r="J41" s="313"/>
      <c r="L41" s="297" t="s">
        <v>45</v>
      </c>
      <c r="M41" s="297"/>
      <c r="N41" s="297"/>
      <c r="P41" s="303" t="s">
        <v>45</v>
      </c>
      <c r="Q41" s="303"/>
      <c r="R41" s="303"/>
      <c r="T41" s="298" t="s">
        <v>45</v>
      </c>
      <c r="U41" s="299"/>
      <c r="V41" s="300"/>
      <c r="X41" s="229" t="s">
        <v>45</v>
      </c>
      <c r="Y41" s="230"/>
      <c r="Z41" s="231"/>
      <c r="AB41" s="229" t="s">
        <v>45</v>
      </c>
      <c r="AC41" s="230"/>
      <c r="AD41" s="231"/>
      <c r="AF41" s="229" t="s">
        <v>45</v>
      </c>
      <c r="AG41" s="230"/>
      <c r="AH41" s="231"/>
      <c r="AJ41" s="229" t="s">
        <v>45</v>
      </c>
      <c r="AK41" s="230"/>
      <c r="AL41" s="231"/>
      <c r="AN41" s="229" t="s">
        <v>45</v>
      </c>
      <c r="AO41" s="230"/>
      <c r="AP41" s="231"/>
      <c r="AR41" s="229" t="s">
        <v>45</v>
      </c>
      <c r="AS41" s="230"/>
      <c r="AT41" s="230"/>
      <c r="AU41" s="231"/>
      <c r="AW41" s="229" t="s">
        <v>45</v>
      </c>
      <c r="AX41" s="230"/>
      <c r="AY41" s="230"/>
      <c r="AZ41" s="230"/>
      <c r="BA41" s="230"/>
      <c r="BB41" s="231"/>
      <c r="BD41" s="229" t="s">
        <v>45</v>
      </c>
      <c r="BE41" s="230"/>
      <c r="BF41" s="230"/>
      <c r="BG41" s="231"/>
      <c r="BI41" s="229" t="s">
        <v>45</v>
      </c>
      <c r="BJ41" s="230"/>
      <c r="BK41" s="231"/>
      <c r="BM41" s="229" t="s">
        <v>45</v>
      </c>
      <c r="BN41" s="230"/>
      <c r="BO41" s="231"/>
      <c r="BQ41" s="229" t="s">
        <v>45</v>
      </c>
      <c r="BR41" s="230"/>
      <c r="BS41" s="231"/>
      <c r="BU41" s="229" t="s">
        <v>45</v>
      </c>
      <c r="BV41" s="230"/>
      <c r="BW41" s="231"/>
      <c r="BY41" s="229" t="s">
        <v>45</v>
      </c>
      <c r="BZ41" s="230"/>
      <c r="CA41" s="230"/>
      <c r="CB41" s="231"/>
      <c r="CD41" s="229" t="s">
        <v>45</v>
      </c>
      <c r="CE41" s="230"/>
      <c r="CF41" s="230"/>
      <c r="CG41" s="231"/>
      <c r="CI41" s="229" t="s">
        <v>45</v>
      </c>
      <c r="CJ41" s="230"/>
      <c r="CK41" s="230"/>
      <c r="CL41" s="231"/>
      <c r="CN41" s="229" t="s">
        <v>45</v>
      </c>
      <c r="CO41" s="230"/>
      <c r="CP41" s="231"/>
      <c r="CR41" s="229" t="s">
        <v>45</v>
      </c>
      <c r="CS41" s="230"/>
      <c r="CT41" s="231"/>
      <c r="CV41" s="229" t="s">
        <v>45</v>
      </c>
      <c r="CW41" s="230"/>
      <c r="CX41" s="231"/>
      <c r="DB41" s="141"/>
      <c r="DC41" s="141"/>
      <c r="DD41" s="162"/>
      <c r="DE41" s="162"/>
      <c r="DG41" s="229" t="s">
        <v>45</v>
      </c>
      <c r="DH41" s="230"/>
      <c r="DI41" s="231"/>
      <c r="DK41" s="229" t="s">
        <v>45</v>
      </c>
      <c r="DL41" s="230"/>
      <c r="DM41" s="231"/>
      <c r="DO41" s="229" t="s">
        <v>45</v>
      </c>
      <c r="DP41" s="230"/>
      <c r="DQ41" s="231"/>
      <c r="DS41" s="229" t="s">
        <v>45</v>
      </c>
      <c r="DT41" s="230"/>
      <c r="DU41" s="231"/>
      <c r="DW41" s="229" t="s">
        <v>45</v>
      </c>
      <c r="DX41" s="230"/>
      <c r="DY41" s="231"/>
      <c r="EA41" s="229" t="s">
        <v>45</v>
      </c>
      <c r="EB41" s="230"/>
      <c r="EC41" s="231"/>
      <c r="EE41" s="229" t="s">
        <v>45</v>
      </c>
      <c r="EF41" s="230"/>
      <c r="EG41" s="231"/>
      <c r="EI41" s="229" t="s">
        <v>45</v>
      </c>
      <c r="EJ41" s="230"/>
      <c r="EK41" s="231"/>
      <c r="EM41" s="4"/>
      <c r="EN41" s="4"/>
      <c r="EO41" s="4"/>
      <c r="EQ41" s="229" t="s">
        <v>45</v>
      </c>
      <c r="ER41" s="230"/>
      <c r="ES41" s="231"/>
      <c r="EU41" s="229" t="s">
        <v>45</v>
      </c>
      <c r="EV41" s="230"/>
      <c r="EW41" s="231"/>
      <c r="EY41" s="229" t="s">
        <v>45</v>
      </c>
      <c r="EZ41" s="230"/>
      <c r="FA41" s="231"/>
    </row>
    <row r="42" spans="1:157" s="4" customFormat="1" hidden="1" x14ac:dyDescent="0.25">
      <c r="A42" s="296"/>
      <c r="C42" s="5" t="s">
        <v>38</v>
      </c>
      <c r="D42" s="6" t="s">
        <v>39</v>
      </c>
      <c r="E42" s="68" t="s">
        <v>40</v>
      </c>
      <c r="G42" s="6" t="s">
        <v>38</v>
      </c>
      <c r="H42" s="314" t="s">
        <v>39</v>
      </c>
      <c r="I42" s="315"/>
      <c r="J42" s="68" t="s">
        <v>40</v>
      </c>
      <c r="L42" s="6" t="s">
        <v>38</v>
      </c>
      <c r="M42" s="6" t="s">
        <v>39</v>
      </c>
      <c r="N42" s="68" t="s">
        <v>40</v>
      </c>
      <c r="P42" s="6" t="s">
        <v>38</v>
      </c>
      <c r="Q42" s="6" t="s">
        <v>39</v>
      </c>
      <c r="R42" s="68" t="s">
        <v>40</v>
      </c>
      <c r="T42" s="39" t="s">
        <v>38</v>
      </c>
      <c r="U42" s="9" t="s">
        <v>39</v>
      </c>
      <c r="V42" s="65" t="s">
        <v>40</v>
      </c>
      <c r="X42" s="37" t="s">
        <v>38</v>
      </c>
      <c r="Y42" s="11" t="s">
        <v>39</v>
      </c>
      <c r="Z42" s="11" t="s">
        <v>40</v>
      </c>
      <c r="AB42" s="37" t="s">
        <v>38</v>
      </c>
      <c r="AC42" s="11" t="s">
        <v>39</v>
      </c>
      <c r="AD42" s="11" t="s">
        <v>40</v>
      </c>
      <c r="AF42" s="37" t="s">
        <v>38</v>
      </c>
      <c r="AG42" s="11" t="s">
        <v>39</v>
      </c>
      <c r="AH42" s="11" t="s">
        <v>40</v>
      </c>
      <c r="AJ42" s="37" t="s">
        <v>38</v>
      </c>
      <c r="AK42" s="11" t="s">
        <v>39</v>
      </c>
      <c r="AL42" s="11" t="s">
        <v>40</v>
      </c>
      <c r="AN42" s="37" t="s">
        <v>38</v>
      </c>
      <c r="AO42" s="11" t="s">
        <v>39</v>
      </c>
      <c r="AP42" s="11" t="s">
        <v>40</v>
      </c>
      <c r="AR42" s="37" t="s">
        <v>38</v>
      </c>
      <c r="AS42" s="275" t="s">
        <v>39</v>
      </c>
      <c r="AT42" s="276"/>
      <c r="AU42" s="11" t="s">
        <v>40</v>
      </c>
      <c r="AW42" s="37" t="s">
        <v>38</v>
      </c>
      <c r="AX42" s="37"/>
      <c r="AY42" s="37"/>
      <c r="AZ42" s="37"/>
      <c r="BA42" s="11" t="s">
        <v>39</v>
      </c>
      <c r="BB42" s="11" t="s">
        <v>40</v>
      </c>
      <c r="BD42" s="37" t="s">
        <v>38</v>
      </c>
      <c r="BE42" s="11" t="s">
        <v>39</v>
      </c>
      <c r="BF42" s="11"/>
      <c r="BG42" s="11" t="s">
        <v>40</v>
      </c>
      <c r="BI42" s="37" t="s">
        <v>38</v>
      </c>
      <c r="BJ42" s="11" t="s">
        <v>39</v>
      </c>
      <c r="BK42" s="11" t="s">
        <v>40</v>
      </c>
      <c r="BM42" s="37" t="s">
        <v>38</v>
      </c>
      <c r="BN42" s="11" t="s">
        <v>39</v>
      </c>
      <c r="BO42" s="11" t="s">
        <v>40</v>
      </c>
      <c r="BQ42" s="37" t="s">
        <v>38</v>
      </c>
      <c r="BR42" s="11" t="s">
        <v>39</v>
      </c>
      <c r="BS42" s="11" t="s">
        <v>40</v>
      </c>
      <c r="BU42" s="37" t="s">
        <v>38</v>
      </c>
      <c r="BV42" s="11" t="s">
        <v>39</v>
      </c>
      <c r="BW42" s="11" t="s">
        <v>40</v>
      </c>
      <c r="BY42" s="37" t="s">
        <v>38</v>
      </c>
      <c r="BZ42" s="11" t="s">
        <v>39</v>
      </c>
      <c r="CA42" s="11"/>
      <c r="CB42" s="11" t="s">
        <v>40</v>
      </c>
      <c r="CD42" s="37" t="s">
        <v>38</v>
      </c>
      <c r="CE42" s="12" t="s">
        <v>39</v>
      </c>
      <c r="CF42" s="11"/>
      <c r="CG42" s="11" t="s">
        <v>40</v>
      </c>
      <c r="CI42" s="37" t="s">
        <v>38</v>
      </c>
      <c r="CJ42" s="11" t="s">
        <v>39</v>
      </c>
      <c r="CK42" s="11"/>
      <c r="CL42" s="11" t="s">
        <v>40</v>
      </c>
      <c r="CN42" s="37" t="s">
        <v>38</v>
      </c>
      <c r="CO42" s="11" t="s">
        <v>39</v>
      </c>
      <c r="CP42" s="11" t="s">
        <v>40</v>
      </c>
      <c r="CR42" s="37" t="s">
        <v>38</v>
      </c>
      <c r="CS42" s="11" t="s">
        <v>39</v>
      </c>
      <c r="CT42" s="11" t="s">
        <v>40</v>
      </c>
      <c r="CV42" s="37" t="s">
        <v>38</v>
      </c>
      <c r="CW42" s="11" t="s">
        <v>39</v>
      </c>
      <c r="CX42" s="11" t="s">
        <v>40</v>
      </c>
      <c r="DB42" s="116"/>
      <c r="DC42" s="116"/>
      <c r="DD42" s="162"/>
      <c r="DE42" s="162"/>
      <c r="DG42" s="37" t="s">
        <v>38</v>
      </c>
      <c r="DH42" s="11" t="s">
        <v>39</v>
      </c>
      <c r="DI42" s="11" t="s">
        <v>40</v>
      </c>
      <c r="DK42" s="37" t="s">
        <v>38</v>
      </c>
      <c r="DL42" s="11" t="s">
        <v>39</v>
      </c>
      <c r="DM42" s="11" t="s">
        <v>40</v>
      </c>
      <c r="DO42" s="37" t="s">
        <v>38</v>
      </c>
      <c r="DP42" s="11" t="s">
        <v>39</v>
      </c>
      <c r="DQ42" s="11" t="s">
        <v>40</v>
      </c>
      <c r="DS42" s="37" t="s">
        <v>38</v>
      </c>
      <c r="DT42" s="11" t="s">
        <v>39</v>
      </c>
      <c r="DU42" s="11" t="s">
        <v>40</v>
      </c>
      <c r="DW42" s="37" t="s">
        <v>38</v>
      </c>
      <c r="DX42" s="11" t="s">
        <v>39</v>
      </c>
      <c r="DY42" s="11" t="s">
        <v>40</v>
      </c>
      <c r="EA42" s="37" t="s">
        <v>38</v>
      </c>
      <c r="EB42" s="11" t="s">
        <v>39</v>
      </c>
      <c r="EC42" s="11" t="s">
        <v>40</v>
      </c>
      <c r="EE42" s="37" t="s">
        <v>38</v>
      </c>
      <c r="EF42" s="11" t="s">
        <v>39</v>
      </c>
      <c r="EG42" s="11" t="s">
        <v>40</v>
      </c>
      <c r="EI42" s="37" t="s">
        <v>38</v>
      </c>
      <c r="EJ42" s="11" t="s">
        <v>39</v>
      </c>
      <c r="EK42" s="11" t="s">
        <v>40</v>
      </c>
      <c r="EQ42" s="37" t="s">
        <v>38</v>
      </c>
      <c r="ER42" s="11" t="s">
        <v>39</v>
      </c>
      <c r="ES42" s="11" t="s">
        <v>40</v>
      </c>
      <c r="EU42" s="37" t="s">
        <v>38</v>
      </c>
      <c r="EV42" s="11" t="s">
        <v>39</v>
      </c>
      <c r="EW42" s="11" t="s">
        <v>40</v>
      </c>
      <c r="EY42" s="37" t="s">
        <v>38</v>
      </c>
      <c r="EZ42" s="11" t="s">
        <v>39</v>
      </c>
      <c r="FA42" s="11" t="s">
        <v>40</v>
      </c>
    </row>
    <row r="43" spans="1:157" s="4" customFormat="1" hidden="1" x14ac:dyDescent="0.25">
      <c r="A43" s="296"/>
      <c r="C43" s="5">
        <v>6000000</v>
      </c>
      <c r="D43" s="5">
        <v>577480</v>
      </c>
      <c r="E43" s="66">
        <v>11880</v>
      </c>
      <c r="G43" s="5">
        <v>2000000</v>
      </c>
      <c r="H43" s="316">
        <v>190500</v>
      </c>
      <c r="I43" s="317"/>
      <c r="J43" s="66">
        <v>4500</v>
      </c>
      <c r="L43" s="5">
        <v>900000</v>
      </c>
      <c r="M43" s="5">
        <v>87600</v>
      </c>
      <c r="N43" s="66">
        <v>2160</v>
      </c>
      <c r="P43" s="5" t="s">
        <v>41</v>
      </c>
      <c r="Q43" s="5">
        <v>78200</v>
      </c>
      <c r="R43" s="66">
        <v>1680</v>
      </c>
      <c r="T43" s="40">
        <v>3200000</v>
      </c>
      <c r="U43" s="5">
        <v>315600</v>
      </c>
      <c r="V43" s="66">
        <v>8800</v>
      </c>
      <c r="X43" s="44">
        <v>1200000</v>
      </c>
      <c r="Y43" s="12">
        <v>137400</v>
      </c>
      <c r="Z43" s="71">
        <v>4200</v>
      </c>
      <c r="AB43" s="44">
        <v>2000000</v>
      </c>
      <c r="AC43" s="12">
        <v>220000</v>
      </c>
      <c r="AD43" s="71">
        <v>6000</v>
      </c>
      <c r="AF43" s="44">
        <v>2500000</v>
      </c>
      <c r="AG43" s="12">
        <v>285200</v>
      </c>
      <c r="AH43" s="71">
        <v>7900</v>
      </c>
      <c r="AJ43" s="44">
        <v>2600000</v>
      </c>
      <c r="AK43" s="12">
        <v>303600</v>
      </c>
      <c r="AL43" s="71">
        <v>9200</v>
      </c>
      <c r="AN43" s="44">
        <v>3300000</v>
      </c>
      <c r="AO43" s="12">
        <v>509800</v>
      </c>
      <c r="AP43" s="71">
        <v>14600</v>
      </c>
      <c r="AR43" s="44">
        <v>3900000</v>
      </c>
      <c r="AS43" s="257">
        <v>455800</v>
      </c>
      <c r="AT43" s="258"/>
      <c r="AU43" s="71">
        <v>13000</v>
      </c>
      <c r="AV43" s="116"/>
      <c r="AW43" s="44">
        <v>1051750</v>
      </c>
      <c r="AX43" s="44"/>
      <c r="AY43" s="44"/>
      <c r="AZ43" s="44"/>
      <c r="BA43" s="12">
        <v>86750</v>
      </c>
      <c r="BB43" s="71">
        <v>2000</v>
      </c>
      <c r="BC43" s="116"/>
      <c r="BD43" s="44">
        <v>3200020</v>
      </c>
      <c r="BE43" s="12">
        <v>359000</v>
      </c>
      <c r="BF43" s="12"/>
      <c r="BG43" s="71">
        <v>10400</v>
      </c>
      <c r="BH43" s="116"/>
      <c r="BI43" s="44">
        <v>1022300</v>
      </c>
      <c r="BJ43" s="12">
        <v>116600</v>
      </c>
      <c r="BK43" s="71">
        <v>1900</v>
      </c>
      <c r="BL43" s="116"/>
      <c r="BM43" s="44"/>
      <c r="BN43" s="12"/>
      <c r="BO43" s="71"/>
      <c r="BP43" s="116"/>
      <c r="BQ43" s="44"/>
      <c r="BR43" s="12"/>
      <c r="BS43" s="71"/>
      <c r="BT43" s="116"/>
      <c r="BU43" s="44"/>
      <c r="BV43" s="12"/>
      <c r="BW43" s="71"/>
      <c r="BY43" s="44"/>
      <c r="BZ43" s="12"/>
      <c r="CA43" s="12"/>
      <c r="CB43" s="71"/>
      <c r="CC43" s="116"/>
      <c r="CD43" s="44"/>
      <c r="CE43" s="12"/>
      <c r="CF43" s="12"/>
      <c r="CG43" s="71"/>
      <c r="CI43" s="44"/>
      <c r="CJ43" s="12"/>
      <c r="CK43" s="12"/>
      <c r="CL43" s="71"/>
      <c r="CN43" s="44"/>
      <c r="CO43" s="12"/>
      <c r="CP43" s="71"/>
      <c r="CQ43" s="116"/>
      <c r="CR43" s="44"/>
      <c r="CS43" s="12"/>
      <c r="CT43" s="71"/>
      <c r="CU43" s="116"/>
      <c r="CV43" s="44"/>
      <c r="CW43" s="12"/>
      <c r="CX43" s="71"/>
      <c r="DB43" s="116"/>
      <c r="DC43" s="116"/>
      <c r="DD43" s="162"/>
      <c r="DE43" s="162"/>
      <c r="DF43" s="116"/>
      <c r="DG43" s="44"/>
      <c r="DH43" s="12"/>
      <c r="DI43" s="71"/>
      <c r="DJ43" s="116"/>
      <c r="DK43" s="44"/>
      <c r="DL43" s="12"/>
      <c r="DM43" s="71"/>
      <c r="DN43" s="116"/>
      <c r="DO43" s="44"/>
      <c r="DP43" s="12"/>
      <c r="DQ43" s="71">
        <v>14250</v>
      </c>
      <c r="DR43" s="116"/>
      <c r="DS43" s="44"/>
      <c r="DT43" s="12"/>
      <c r="DU43" s="71"/>
      <c r="DV43" s="116"/>
      <c r="DW43" s="44"/>
      <c r="DX43" s="12"/>
      <c r="DY43" s="71">
        <v>14250</v>
      </c>
      <c r="DZ43" s="116"/>
      <c r="EA43" s="44"/>
      <c r="EB43" s="12"/>
      <c r="EC43" s="71"/>
      <c r="ED43" s="116"/>
      <c r="EE43" s="44"/>
      <c r="EF43" s="12"/>
      <c r="EG43" s="71">
        <v>18060</v>
      </c>
      <c r="EH43" s="116"/>
      <c r="EI43" s="44"/>
      <c r="EJ43" s="12"/>
      <c r="EK43" s="71"/>
      <c r="EQ43" s="44"/>
      <c r="ER43" s="12"/>
      <c r="ES43" s="71"/>
      <c r="ET43" s="116"/>
      <c r="EU43" s="44"/>
      <c r="EV43" s="12"/>
      <c r="EW43" s="71"/>
      <c r="EX43" s="116"/>
      <c r="EY43" s="44"/>
      <c r="EZ43" s="12"/>
      <c r="FA43" s="71"/>
    </row>
    <row r="44" spans="1:157" hidden="1" x14ac:dyDescent="0.25">
      <c r="A44" s="296"/>
      <c r="C44" s="139">
        <v>1</v>
      </c>
      <c r="D44" s="8">
        <f>SUM(D43*C44/C43)</f>
        <v>9.6246666666666661E-2</v>
      </c>
      <c r="E44" s="67">
        <f>SUM(E43*C44/D43)</f>
        <v>2.0572141026529059E-2</v>
      </c>
      <c r="G44" s="7">
        <v>1</v>
      </c>
      <c r="H44" s="318">
        <f>SUM(H43*G44/G43)</f>
        <v>9.5250000000000001E-2</v>
      </c>
      <c r="I44" s="319"/>
      <c r="J44" s="67">
        <f>SUM(J43*G44/H43)</f>
        <v>2.3622047244094488E-2</v>
      </c>
      <c r="L44" s="7">
        <v>1</v>
      </c>
      <c r="M44" s="8">
        <f>SUM(M43*L44/L43)</f>
        <v>9.7333333333333327E-2</v>
      </c>
      <c r="N44" s="67">
        <f>SUM(N43*L44/M43)</f>
        <v>2.4657534246575342E-2</v>
      </c>
      <c r="P44" s="33" t="s">
        <v>41</v>
      </c>
      <c r="Q44" s="7">
        <v>1</v>
      </c>
      <c r="R44" s="67">
        <f>SUM(R43*Q44/Q43)</f>
        <v>2.1483375959079284E-2</v>
      </c>
      <c r="T44" s="41">
        <v>1</v>
      </c>
      <c r="U44" s="8">
        <f>SUM(U43*T44/T43)</f>
        <v>9.8625000000000004E-2</v>
      </c>
      <c r="V44" s="67">
        <f>SUM(V43/U43)</f>
        <v>2.7883396704689482E-2</v>
      </c>
      <c r="X44" s="45">
        <v>1</v>
      </c>
      <c r="Y44" s="13">
        <f>SUM(Y43*X44/X43)</f>
        <v>0.1145</v>
      </c>
      <c r="Z44" s="13">
        <f>SUM(Z43/Y43)</f>
        <v>3.0567685589519649E-2</v>
      </c>
      <c r="AB44" s="45">
        <v>1</v>
      </c>
      <c r="AC44" s="13">
        <f>SUM(AC43*AB44/AB43)</f>
        <v>0.11</v>
      </c>
      <c r="AD44" s="13">
        <f>SUM(AD43/AC43)</f>
        <v>2.7272727272727271E-2</v>
      </c>
      <c r="AF44" s="45">
        <v>1</v>
      </c>
      <c r="AG44" s="13">
        <f>SUM(AG43*AF44/AF43)</f>
        <v>0.11408</v>
      </c>
      <c r="AH44" s="13">
        <f>SUM(AH43/AG43)</f>
        <v>2.7699859747545581E-2</v>
      </c>
      <c r="AJ44" s="45">
        <v>1</v>
      </c>
      <c r="AK44" s="13">
        <f>SUM(AK43*AJ44/AJ43)</f>
        <v>0.11676923076923076</v>
      </c>
      <c r="AL44" s="13">
        <f>SUM(AL43/AK43)</f>
        <v>3.0303030303030304E-2</v>
      </c>
      <c r="AN44" s="45">
        <v>1</v>
      </c>
      <c r="AO44" s="13">
        <f>SUM(AO43*AN44/AN43)</f>
        <v>0.15448484848484847</v>
      </c>
      <c r="AP44" s="13">
        <f>SUM(AP43/AO43)</f>
        <v>2.8638681836014122E-2</v>
      </c>
      <c r="AR44" s="45">
        <v>1</v>
      </c>
      <c r="AS44" s="259">
        <f>SUM(AS43*AR44/AR43)</f>
        <v>0.11687179487179487</v>
      </c>
      <c r="AT44" s="260"/>
      <c r="AU44" s="13">
        <f>SUM(AU43/AS43)</f>
        <v>2.8521281263712155E-2</v>
      </c>
      <c r="AW44" s="45">
        <v>1</v>
      </c>
      <c r="AX44" s="45"/>
      <c r="AY44" s="45"/>
      <c r="AZ44" s="45"/>
      <c r="BA44" s="13">
        <f>SUM(BA43*AW44/AW43)</f>
        <v>8.2481578321844551E-2</v>
      </c>
      <c r="BB44" s="13">
        <f>SUM(BB43/BA43)</f>
        <v>2.3054755043227664E-2</v>
      </c>
      <c r="BD44" s="45">
        <v>1</v>
      </c>
      <c r="BE44" s="13">
        <f>SUM(BE43*BD44/BD43)</f>
        <v>0.1121867988325073</v>
      </c>
      <c r="BF44" s="13"/>
      <c r="BG44" s="13">
        <f>SUM(BG43/BE43)</f>
        <v>2.8969359331476322E-2</v>
      </c>
      <c r="BI44" s="45">
        <v>1</v>
      </c>
      <c r="BJ44" s="13">
        <f>SUM(BJ43*BI44/BI43)</f>
        <v>0.11405653917636702</v>
      </c>
      <c r="BK44" s="13">
        <f>SUM(BK43/BJ43)</f>
        <v>1.6295025728987993E-2</v>
      </c>
      <c r="BM44" s="45">
        <v>1</v>
      </c>
      <c r="BN44" s="13" t="e">
        <f>SUM(BN43*BM44/BM43)</f>
        <v>#DIV/0!</v>
      </c>
      <c r="BO44" s="13" t="e">
        <f>SUM(BO43/BN43)</f>
        <v>#DIV/0!</v>
      </c>
      <c r="BQ44" s="45">
        <v>1</v>
      </c>
      <c r="BR44" s="13" t="e">
        <f>SUM(BR43*BQ44/BQ43)</f>
        <v>#DIV/0!</v>
      </c>
      <c r="BS44" s="13" t="e">
        <f>SUM(BS43/BR43)</f>
        <v>#DIV/0!</v>
      </c>
      <c r="BU44" s="45">
        <v>1</v>
      </c>
      <c r="BV44" s="13" t="e">
        <f>SUM(BV43*BU44/BU43)</f>
        <v>#DIV/0!</v>
      </c>
      <c r="BW44" s="13" t="e">
        <f>SUM(BW43/BV43)</f>
        <v>#DIV/0!</v>
      </c>
      <c r="BY44" s="45">
        <v>1</v>
      </c>
      <c r="BZ44" s="13" t="e">
        <f>SUM(BZ43*BY44/BY43)</f>
        <v>#DIV/0!</v>
      </c>
      <c r="CA44" s="13"/>
      <c r="CB44" s="13" t="e">
        <f>SUM(CB43/BZ43)</f>
        <v>#DIV/0!</v>
      </c>
      <c r="CD44" s="45">
        <v>1</v>
      </c>
      <c r="CE44" s="71" t="e">
        <f>SUM(CE43*CD44/CD43)</f>
        <v>#DIV/0!</v>
      </c>
      <c r="CF44" s="13"/>
      <c r="CG44" s="13" t="e">
        <f>SUM(CG43/CE43)</f>
        <v>#DIV/0!</v>
      </c>
      <c r="CI44" s="45">
        <v>1</v>
      </c>
      <c r="CJ44" s="13" t="e">
        <f>SUM(CJ43*CI44/CI43)</f>
        <v>#DIV/0!</v>
      </c>
      <c r="CK44" s="13"/>
      <c r="CL44" s="13" t="e">
        <f>SUM(CL43/CJ43)</f>
        <v>#DIV/0!</v>
      </c>
      <c r="CN44" s="45">
        <v>1</v>
      </c>
      <c r="CO44" s="13" t="e">
        <f>SUM(CO43*CN44/CN43)</f>
        <v>#DIV/0!</v>
      </c>
      <c r="CP44" s="13" t="e">
        <f>SUM(CP43/CO43)</f>
        <v>#DIV/0!</v>
      </c>
      <c r="CR44" s="45">
        <v>1</v>
      </c>
      <c r="CS44" s="13" t="e">
        <f>SUM(CS43*CR44/CR43)</f>
        <v>#DIV/0!</v>
      </c>
      <c r="CT44" s="13" t="e">
        <f>SUM(CT43/CS43)</f>
        <v>#DIV/0!</v>
      </c>
      <c r="CV44" s="45">
        <v>1</v>
      </c>
      <c r="CW44" s="13" t="e">
        <f>SUM(CW43*CV44/CV43)</f>
        <v>#DIV/0!</v>
      </c>
      <c r="CX44" s="13" t="e">
        <f>SUM(CX43/CW43)</f>
        <v>#DIV/0!</v>
      </c>
      <c r="DG44" s="45">
        <v>1</v>
      </c>
      <c r="DH44" s="13" t="e">
        <f>SUM(DH43*DG44/DG43)</f>
        <v>#DIV/0!</v>
      </c>
      <c r="DI44" s="13" t="e">
        <f>SUM(DI43/DH43)</f>
        <v>#DIV/0!</v>
      </c>
      <c r="DK44" s="45">
        <v>1</v>
      </c>
      <c r="DL44" s="13" t="e">
        <f>SUM(DL43*DK44/DK43)</f>
        <v>#DIV/0!</v>
      </c>
      <c r="DM44" s="13" t="e">
        <f>SUM(DM43/DL43)</f>
        <v>#DIV/0!</v>
      </c>
      <c r="DO44" s="45">
        <v>1</v>
      </c>
      <c r="DP44" s="13" t="e">
        <f>SUM(DP43*DO44/DO43)</f>
        <v>#DIV/0!</v>
      </c>
      <c r="DQ44" s="13" t="e">
        <f>SUM(DQ43/DP43)</f>
        <v>#DIV/0!</v>
      </c>
      <c r="DS44" s="45">
        <v>1</v>
      </c>
      <c r="DT44" s="13" t="e">
        <f>SUM(DT43*DS44/DS43)</f>
        <v>#DIV/0!</v>
      </c>
      <c r="DU44" s="13" t="e">
        <f>SUM(DU43/DT43)</f>
        <v>#DIV/0!</v>
      </c>
      <c r="DW44" s="45">
        <v>1</v>
      </c>
      <c r="DX44" s="13" t="e">
        <f>SUM(DX43*DW44/DW43)</f>
        <v>#DIV/0!</v>
      </c>
      <c r="DY44" s="13" t="e">
        <f>SUM(DY43/DX43)</f>
        <v>#DIV/0!</v>
      </c>
      <c r="EA44" s="45">
        <v>1</v>
      </c>
      <c r="EB44" s="13" t="e">
        <f>SUM(EB43*EA44/EA43)</f>
        <v>#DIV/0!</v>
      </c>
      <c r="EC44" s="13" t="e">
        <f>SUM(EC43/EB43)</f>
        <v>#DIV/0!</v>
      </c>
      <c r="EE44" s="45">
        <v>1</v>
      </c>
      <c r="EF44" s="13" t="e">
        <f>SUM(EF43*EE44/EE43)</f>
        <v>#DIV/0!</v>
      </c>
      <c r="EG44" s="13" t="e">
        <f>SUM(EG43/EF43)</f>
        <v>#DIV/0!</v>
      </c>
      <c r="EI44" s="45">
        <v>1</v>
      </c>
      <c r="EJ44" s="13" t="e">
        <f>SUM(EJ43*EI44/EI43)</f>
        <v>#DIV/0!</v>
      </c>
      <c r="EK44" s="13" t="e">
        <f>SUM(EK43/EJ43)</f>
        <v>#DIV/0!</v>
      </c>
      <c r="EQ44" s="45">
        <v>1</v>
      </c>
      <c r="ER44" s="13" t="e">
        <f>SUM(ER43*EQ44/EQ43)</f>
        <v>#DIV/0!</v>
      </c>
      <c r="ES44" s="13" t="e">
        <f>SUM(ES43/ER43)</f>
        <v>#DIV/0!</v>
      </c>
      <c r="EU44" s="45">
        <v>1</v>
      </c>
      <c r="EV44" s="13" t="e">
        <f>SUM(EV43*EU44/EU43)</f>
        <v>#DIV/0!</v>
      </c>
      <c r="EW44" s="13" t="e">
        <f>SUM(EW43/EV43)</f>
        <v>#DIV/0!</v>
      </c>
      <c r="EY44" s="45">
        <v>1</v>
      </c>
      <c r="EZ44" s="13" t="e">
        <f>SUM(EZ43*EY44/EY43)</f>
        <v>#DIV/0!</v>
      </c>
      <c r="FA44" s="13" t="e">
        <f>SUM(FA43/EZ43)</f>
        <v>#DIV/0!</v>
      </c>
    </row>
    <row r="45" spans="1:157" hidden="1" x14ac:dyDescent="0.25">
      <c r="A45" s="26" t="s">
        <v>0</v>
      </c>
      <c r="C45" s="72">
        <v>73</v>
      </c>
      <c r="D45" s="73">
        <f>SUM(2*C45)</f>
        <v>146</v>
      </c>
      <c r="E45" s="52">
        <f>SUM(D45/11880)</f>
        <v>1.2289562289562289E-2</v>
      </c>
      <c r="G45" s="27">
        <v>120</v>
      </c>
      <c r="H45" s="75">
        <v>0</v>
      </c>
      <c r="I45" s="75"/>
      <c r="J45" s="55">
        <f t="shared" ref="J45:J79" si="49">SUM(G45/4500)</f>
        <v>2.6666666666666668E-2</v>
      </c>
      <c r="L45" s="29">
        <v>30</v>
      </c>
      <c r="M45" s="77">
        <f>SUM(2*L45)</f>
        <v>60</v>
      </c>
      <c r="N45" s="58">
        <f>SUM(M45/2160)</f>
        <v>2.7777777777777776E-2</v>
      </c>
      <c r="P45" s="78">
        <v>52</v>
      </c>
      <c r="Q45" s="79">
        <f>SUM(2*P45)</f>
        <v>104</v>
      </c>
      <c r="R45" s="60">
        <f>SUM(Q45/1680)</f>
        <v>6.1904761904761907E-2</v>
      </c>
      <c r="T45" s="81">
        <v>180</v>
      </c>
      <c r="U45" s="82">
        <f>SUM(2*T45)</f>
        <v>360</v>
      </c>
      <c r="V45" s="62">
        <f>SUM(U45/8800)</f>
        <v>4.0909090909090909E-2</v>
      </c>
      <c r="X45" s="88">
        <f>SUM(X4)</f>
        <v>100</v>
      </c>
      <c r="Y45" s="90">
        <f>SUM(2*X45)</f>
        <v>200</v>
      </c>
      <c r="Z45" s="64">
        <f>SUM(Y45/Z43)</f>
        <v>4.7619047619047616E-2</v>
      </c>
      <c r="AB45" s="91">
        <f>SUM(AB4)</f>
        <v>260</v>
      </c>
      <c r="AC45" s="93">
        <v>0</v>
      </c>
      <c r="AD45" s="70">
        <f>SUM(AB45/AD43)</f>
        <v>4.3333333333333335E-2</v>
      </c>
      <c r="AF45" s="96">
        <f>SUM(AF4)</f>
        <v>180</v>
      </c>
      <c r="AG45" s="75">
        <f>SUM(2*AF45)</f>
        <v>360</v>
      </c>
      <c r="AH45" s="55">
        <f>SUM(AG45/AH43)</f>
        <v>4.5569620253164557E-2</v>
      </c>
      <c r="AJ45" s="106">
        <f>SUM(AJ4)</f>
        <v>210</v>
      </c>
      <c r="AK45" s="77">
        <f>SUM(2*AJ45)</f>
        <v>420</v>
      </c>
      <c r="AL45" s="58">
        <f>SUM(AK45/AL43)</f>
        <v>4.5652173913043478E-2</v>
      </c>
      <c r="AN45" s="108">
        <f>SUM(AN4)</f>
        <v>660</v>
      </c>
      <c r="AO45" s="110">
        <v>0</v>
      </c>
      <c r="AP45" s="60">
        <f>SUM(AN45/AP43)</f>
        <v>4.5205479452054796E-2</v>
      </c>
      <c r="AR45" s="81">
        <f>SUM(AR4)</f>
        <v>590</v>
      </c>
      <c r="AS45" s="94">
        <v>0</v>
      </c>
      <c r="AT45" s="94"/>
      <c r="AU45" s="62">
        <f>SUM(AR45/AU43)</f>
        <v>4.5384615384615384E-2</v>
      </c>
      <c r="AW45" s="88">
        <f>SUM(AW4)</f>
        <v>0</v>
      </c>
      <c r="AX45" s="88"/>
      <c r="AY45" s="88"/>
      <c r="AZ45" s="88"/>
      <c r="BA45" s="90">
        <v>0</v>
      </c>
      <c r="BB45" s="64">
        <f>SUM(AW45/BB43)</f>
        <v>0</v>
      </c>
      <c r="BD45" s="91">
        <f>SUM(BD4)</f>
        <v>460</v>
      </c>
      <c r="BE45" s="93">
        <v>0</v>
      </c>
      <c r="BF45" s="93"/>
      <c r="BG45" s="70">
        <f>SUM(BD45/BG43)</f>
        <v>4.4230769230769233E-2</v>
      </c>
      <c r="BI45" s="96">
        <f>SUM(BI4)</f>
        <v>80</v>
      </c>
      <c r="BJ45" s="75">
        <v>0</v>
      </c>
      <c r="BK45" s="55">
        <f>SUM(BI45/BK43)</f>
        <v>4.2105263157894736E-2</v>
      </c>
      <c r="BM45" s="106">
        <f>SUM(BM4)</f>
        <v>20</v>
      </c>
      <c r="BN45" s="77">
        <v>0</v>
      </c>
      <c r="BO45" s="58" t="e">
        <f>SUM(BM45/BO43)</f>
        <v>#DIV/0!</v>
      </c>
      <c r="BQ45" s="108">
        <f>SUM(BQ4)</f>
        <v>70</v>
      </c>
      <c r="BR45" s="79">
        <v>0</v>
      </c>
      <c r="BS45" s="60" t="e">
        <f>SUM(BQ45/BS43)</f>
        <v>#DIV/0!</v>
      </c>
      <c r="BU45" s="81">
        <f>SUM(BU4)</f>
        <v>185</v>
      </c>
      <c r="BV45" s="82">
        <v>0</v>
      </c>
      <c r="BW45" s="62" t="e">
        <f>SUM(BU45/BW43)</f>
        <v>#DIV/0!</v>
      </c>
      <c r="BY45" s="84">
        <f>SUM(BY4)</f>
        <v>50</v>
      </c>
      <c r="BZ45" s="85">
        <f t="shared" ref="BZ45:BZ79" si="50">SUM(2*BY45)</f>
        <v>100</v>
      </c>
      <c r="CA45" s="85"/>
      <c r="CB45" s="13" t="e">
        <f>SUM(BZ45/CB43)</f>
        <v>#DIV/0!</v>
      </c>
      <c r="CD45" s="84">
        <f>SUM(CD4)</f>
        <v>540</v>
      </c>
      <c r="CE45" s="85">
        <v>0</v>
      </c>
      <c r="CF45" s="85"/>
      <c r="CG45" s="13" t="e">
        <f>SUM(CD45/CG43)</f>
        <v>#DIV/0!</v>
      </c>
      <c r="CI45" s="84">
        <f>SUM(CI4)</f>
        <v>415</v>
      </c>
      <c r="CJ45" s="85">
        <v>0</v>
      </c>
      <c r="CK45" s="85"/>
      <c r="CL45" s="13" t="e">
        <f>SUM(CI45/CL43)</f>
        <v>#DIV/0!</v>
      </c>
      <c r="CN45" s="84">
        <f>SUM(CN4)</f>
        <v>10</v>
      </c>
      <c r="CO45" s="85">
        <f>SUM(2*CN45)</f>
        <v>20</v>
      </c>
      <c r="CP45" s="13" t="e">
        <f>SUM(CO45/CP43)</f>
        <v>#DIV/0!</v>
      </c>
      <c r="CR45" s="84">
        <f>SUM(CR4)</f>
        <v>700</v>
      </c>
      <c r="CS45" s="85">
        <v>0</v>
      </c>
      <c r="CT45" s="13" t="e">
        <f>SUM(CR45/CT43)</f>
        <v>#DIV/0!</v>
      </c>
      <c r="CV45" s="84">
        <f>SUM(CV4)</f>
        <v>800</v>
      </c>
      <c r="CW45" s="85">
        <v>0</v>
      </c>
      <c r="CX45" s="13" t="e">
        <f>SUM(CV45/CX43)</f>
        <v>#DIV/0!</v>
      </c>
      <c r="DG45" s="84">
        <f>SUM(DG4)</f>
        <v>60</v>
      </c>
      <c r="DH45" s="85">
        <v>0</v>
      </c>
      <c r="DI45" s="13" t="e">
        <f>SUM(DG45/DI43)</f>
        <v>#DIV/0!</v>
      </c>
      <c r="DK45" s="84">
        <f>SUM(DK4)</f>
        <v>0</v>
      </c>
      <c r="DL45" s="85">
        <v>0</v>
      </c>
      <c r="DM45" s="13" t="e">
        <f>SUM(DK45/DM43)</f>
        <v>#DIV/0!</v>
      </c>
      <c r="DO45" s="84">
        <f>SUM(DO4)</f>
        <v>610</v>
      </c>
      <c r="DP45" s="85">
        <v>0</v>
      </c>
      <c r="DQ45" s="13">
        <f>SUM(DO45/DQ43)</f>
        <v>4.2807017543859648E-2</v>
      </c>
      <c r="DS45" s="84">
        <f>SUM(DS4)</f>
        <v>0</v>
      </c>
      <c r="DT45" s="85">
        <v>0</v>
      </c>
      <c r="DU45" s="13" t="e">
        <f>SUM(DS45/DU43)</f>
        <v>#DIV/0!</v>
      </c>
      <c r="DW45" s="84">
        <f>SUM(DW4)</f>
        <v>620</v>
      </c>
      <c r="DX45" s="85">
        <v>0</v>
      </c>
      <c r="DY45" s="13">
        <f>SUM(DW45/DY43)</f>
        <v>4.3508771929824559E-2</v>
      </c>
      <c r="EA45" s="84">
        <f>SUM(EA4)</f>
        <v>174</v>
      </c>
      <c r="EB45" s="85">
        <v>0</v>
      </c>
      <c r="EC45" s="13" t="e">
        <f>SUM(EA45/EC43)</f>
        <v>#DIV/0!</v>
      </c>
      <c r="EE45" s="84">
        <f>SUM(EE4)</f>
        <v>80</v>
      </c>
      <c r="EF45" s="85">
        <v>0</v>
      </c>
      <c r="EG45" s="13">
        <f>SUM(EE45/EG43)</f>
        <v>4.4296788482834993E-3</v>
      </c>
      <c r="EI45" s="84">
        <f>SUM(EI4)</f>
        <v>324</v>
      </c>
      <c r="EJ45" s="85">
        <v>0</v>
      </c>
      <c r="EK45" s="13" t="e">
        <f>SUM(EI45/EK43)</f>
        <v>#DIV/0!</v>
      </c>
      <c r="EQ45" s="84">
        <f>SUM(EQ4)</f>
        <v>0</v>
      </c>
      <c r="ER45" s="85">
        <f>SUM(2*EQ45)</f>
        <v>0</v>
      </c>
      <c r="ES45" s="13" t="e">
        <f>SUM(ER45/ES43)</f>
        <v>#DIV/0!</v>
      </c>
      <c r="EU45" s="84">
        <f>SUM(EU4)</f>
        <v>0</v>
      </c>
      <c r="EV45" s="85">
        <v>0</v>
      </c>
      <c r="EW45" s="13" t="e">
        <f>SUM(EU45/EW43)</f>
        <v>#DIV/0!</v>
      </c>
      <c r="EY45" s="84">
        <f>SUM(EY4)</f>
        <v>0</v>
      </c>
      <c r="EZ45" s="85">
        <v>0</v>
      </c>
      <c r="FA45" s="13" t="e">
        <f>SUM(EY45/FA43)</f>
        <v>#DIV/0!</v>
      </c>
    </row>
    <row r="46" spans="1:157" hidden="1" x14ac:dyDescent="0.25">
      <c r="A46" s="26" t="s">
        <v>2</v>
      </c>
      <c r="C46" s="72">
        <v>7</v>
      </c>
      <c r="D46" s="73">
        <f t="shared" ref="D46:D80" si="51">SUM(2*C46)</f>
        <v>14</v>
      </c>
      <c r="E46" s="52">
        <f t="shared" ref="E46:E79" si="52">SUM(D46/11880)</f>
        <v>1.1784511784511784E-3</v>
      </c>
      <c r="G46" s="27">
        <v>20</v>
      </c>
      <c r="H46" s="75">
        <v>0</v>
      </c>
      <c r="I46" s="75"/>
      <c r="J46" s="55">
        <f t="shared" si="49"/>
        <v>4.4444444444444444E-3</v>
      </c>
      <c r="L46" s="29">
        <v>10</v>
      </c>
      <c r="M46" s="77">
        <f t="shared" ref="M46:M80" si="53">SUM(2*L46)</f>
        <v>20</v>
      </c>
      <c r="N46" s="58">
        <f t="shared" ref="N46:N79" si="54">SUM(M46/2160)</f>
        <v>9.2592592592592587E-3</v>
      </c>
      <c r="P46" s="78">
        <v>3</v>
      </c>
      <c r="Q46" s="79">
        <f t="shared" ref="Q46:Q80" si="55">SUM(2*P46)</f>
        <v>6</v>
      </c>
      <c r="R46" s="60">
        <f t="shared" ref="R46:R79" si="56">SUM(Q46/1680)</f>
        <v>3.5714285714285713E-3</v>
      </c>
      <c r="T46" s="81">
        <v>30</v>
      </c>
      <c r="U46" s="82">
        <f t="shared" ref="U46:U80" si="57">SUM(2*T46)</f>
        <v>60</v>
      </c>
      <c r="V46" s="62">
        <f t="shared" ref="V46:V79" si="58">SUM(U46/8800)</f>
        <v>6.8181818181818179E-3</v>
      </c>
      <c r="X46" s="88">
        <f t="shared" ref="X46:X79" si="59">SUM(X5)</f>
        <v>10</v>
      </c>
      <c r="Y46" s="90">
        <f t="shared" ref="Y46:Y79" si="60">SUM(2*X46)</f>
        <v>20</v>
      </c>
      <c r="Z46" s="64">
        <f>SUM(Y46/Z43)</f>
        <v>4.7619047619047623E-3</v>
      </c>
      <c r="AB46" s="91">
        <f t="shared" ref="AB46:AB79" si="61">SUM(AB5)</f>
        <v>30</v>
      </c>
      <c r="AC46" s="93">
        <v>0</v>
      </c>
      <c r="AD46" s="70">
        <f>SUM(AB46/AD43)</f>
        <v>5.0000000000000001E-3</v>
      </c>
      <c r="AF46" s="96">
        <f t="shared" ref="AF46:AF79" si="62">SUM(AF5)</f>
        <v>20</v>
      </c>
      <c r="AG46" s="75">
        <f t="shared" ref="AG46:AG79" si="63">SUM(2*AF46)</f>
        <v>40</v>
      </c>
      <c r="AH46" s="55">
        <f>SUM(AG46/AH43)</f>
        <v>5.0632911392405064E-3</v>
      </c>
      <c r="AJ46" s="106">
        <f t="shared" ref="AJ46:AJ79" si="64">SUM(AJ5)</f>
        <v>30</v>
      </c>
      <c r="AK46" s="77">
        <f t="shared" ref="AK46:AK79" si="65">SUM(2*AJ46)</f>
        <v>60</v>
      </c>
      <c r="AL46" s="58">
        <f>SUM(AK46/AL43)</f>
        <v>6.5217391304347823E-3</v>
      </c>
      <c r="AN46" s="108">
        <f t="shared" ref="AN46:AN79" si="66">SUM(AN5)</f>
        <v>80</v>
      </c>
      <c r="AO46" s="110">
        <v>0</v>
      </c>
      <c r="AP46" s="60">
        <f>SUM(AN46/AP43)</f>
        <v>5.4794520547945206E-3</v>
      </c>
      <c r="AR46" s="81">
        <f t="shared" ref="AR46:AR79" si="67">SUM(AR5)</f>
        <v>70</v>
      </c>
      <c r="AS46" s="94">
        <v>0</v>
      </c>
      <c r="AT46" s="94"/>
      <c r="AU46" s="62">
        <f>SUM(AR46/AU43)</f>
        <v>5.3846153846153844E-3</v>
      </c>
      <c r="AW46" s="88">
        <f t="shared" ref="AW46:AW79" si="68">SUM(AW5)</f>
        <v>0</v>
      </c>
      <c r="AX46" s="88"/>
      <c r="AY46" s="88"/>
      <c r="AZ46" s="88"/>
      <c r="BA46" s="90">
        <v>0</v>
      </c>
      <c r="BB46" s="64">
        <f>SUM(AW46/BB43)</f>
        <v>0</v>
      </c>
      <c r="BD46" s="91">
        <f t="shared" ref="BD46:BD79" si="69">SUM(BD5)</f>
        <v>50</v>
      </c>
      <c r="BE46" s="93">
        <v>0</v>
      </c>
      <c r="BF46" s="93"/>
      <c r="BG46" s="70">
        <f>SUM(BD46/BG43)</f>
        <v>4.807692307692308E-3</v>
      </c>
      <c r="BI46" s="96">
        <f t="shared" ref="BI46:BI79" si="70">SUM(BI5)</f>
        <v>10</v>
      </c>
      <c r="BJ46" s="75">
        <v>0</v>
      </c>
      <c r="BK46" s="55">
        <f>SUM(BI46/BK43)</f>
        <v>5.263157894736842E-3</v>
      </c>
      <c r="BM46" s="106">
        <f t="shared" ref="BM46:BM79" si="71">SUM(BM5)</f>
        <v>10</v>
      </c>
      <c r="BN46" s="77">
        <v>0</v>
      </c>
      <c r="BO46" s="58" t="e">
        <f>SUM(BM46/BO43)</f>
        <v>#DIV/0!</v>
      </c>
      <c r="BQ46" s="108">
        <f t="shared" ref="BQ46:BQ79" si="72">SUM(BQ5)</f>
        <v>10</v>
      </c>
      <c r="BR46" s="79">
        <v>0</v>
      </c>
      <c r="BS46" s="60" t="e">
        <f>SUM(BQ46/BS43)</f>
        <v>#DIV/0!</v>
      </c>
      <c r="BU46" s="81">
        <f t="shared" ref="BU46:BU79" si="73">SUM(BU5)</f>
        <v>20</v>
      </c>
      <c r="BV46" s="82">
        <v>0</v>
      </c>
      <c r="BW46" s="62" t="e">
        <f>SUM(BU46/BW43)</f>
        <v>#DIV/0!</v>
      </c>
      <c r="BY46" s="84">
        <f t="shared" ref="BY46:BY79" si="74">SUM(BY5)</f>
        <v>10</v>
      </c>
      <c r="BZ46" s="85">
        <f t="shared" si="50"/>
        <v>20</v>
      </c>
      <c r="CA46" s="85"/>
      <c r="CB46" s="13" t="e">
        <f>SUM(BZ46/CB43)</f>
        <v>#DIV/0!</v>
      </c>
      <c r="CD46" s="84">
        <f t="shared" ref="CD46:CD79" si="75">SUM(CD5)</f>
        <v>50</v>
      </c>
      <c r="CE46" s="85">
        <v>0</v>
      </c>
      <c r="CF46" s="85"/>
      <c r="CG46" s="13" t="e">
        <f>SUM(CD46/CG43)</f>
        <v>#DIV/0!</v>
      </c>
      <c r="CI46" s="84">
        <f t="shared" ref="CI46:CI79" si="76">SUM(CI5)</f>
        <v>35</v>
      </c>
      <c r="CJ46" s="85">
        <v>0</v>
      </c>
      <c r="CK46" s="85"/>
      <c r="CL46" s="13" t="e">
        <f>SUM(CI46/CL43)</f>
        <v>#DIV/0!</v>
      </c>
      <c r="CN46" s="84">
        <f t="shared" ref="CN46:CN79" si="77">SUM(CN5)</f>
        <v>10</v>
      </c>
      <c r="CO46" s="85">
        <f t="shared" ref="CO46:CO79" si="78">SUM(2*CN46)</f>
        <v>20</v>
      </c>
      <c r="CP46" s="13" t="e">
        <f>SUM(CO46/CP43)</f>
        <v>#DIV/0!</v>
      </c>
      <c r="CR46" s="84">
        <f t="shared" ref="CR46:CR79" si="79">SUM(CR5)</f>
        <v>60</v>
      </c>
      <c r="CS46" s="85">
        <v>0</v>
      </c>
      <c r="CT46" s="13" t="e">
        <f>SUM(CR46/CT43)</f>
        <v>#DIV/0!</v>
      </c>
      <c r="CV46" s="84">
        <f t="shared" ref="CV46:CV79" si="80">SUM(CV5)</f>
        <v>60</v>
      </c>
      <c r="CW46" s="85">
        <v>0</v>
      </c>
      <c r="CX46" s="13" t="e">
        <f>SUM(CV46/CX43)</f>
        <v>#DIV/0!</v>
      </c>
      <c r="DG46" s="84">
        <f t="shared" ref="DG46:DG79" si="81">SUM(DG5)</f>
        <v>10</v>
      </c>
      <c r="DH46" s="85">
        <v>0</v>
      </c>
      <c r="DI46" s="13" t="e">
        <f>SUM(DG46/DI43)</f>
        <v>#DIV/0!</v>
      </c>
      <c r="DK46" s="84">
        <f t="shared" ref="DK46:DK79" si="82">SUM(DK5)</f>
        <v>0</v>
      </c>
      <c r="DL46" s="85">
        <v>0</v>
      </c>
      <c r="DM46" s="13" t="e">
        <f>SUM(DK46/DM43)</f>
        <v>#DIV/0!</v>
      </c>
      <c r="DO46" s="84">
        <f t="shared" ref="DO46:DO79" si="83">SUM(DO5)</f>
        <v>75</v>
      </c>
      <c r="DP46" s="85">
        <v>0</v>
      </c>
      <c r="DQ46" s="13">
        <f>SUM(DO46/DQ43)</f>
        <v>5.263157894736842E-3</v>
      </c>
      <c r="DS46" s="84">
        <f t="shared" ref="DS46:DS78" si="84">SUM(DS5)</f>
        <v>0</v>
      </c>
      <c r="DT46" s="85">
        <v>0</v>
      </c>
      <c r="DU46" s="13" t="e">
        <f>SUM(DS46/DU43)</f>
        <v>#DIV/0!</v>
      </c>
      <c r="DW46" s="84">
        <f t="shared" ref="DW46:DW79" si="85">SUM(DW5)</f>
        <v>50</v>
      </c>
      <c r="DX46" s="85">
        <v>0</v>
      </c>
      <c r="DY46" s="13">
        <f>SUM(DW46/DY43)</f>
        <v>3.5087719298245615E-3</v>
      </c>
      <c r="EA46" s="84">
        <f t="shared" ref="EA46:EA78" si="86">SUM(EA5)</f>
        <v>12</v>
      </c>
      <c r="EB46" s="85">
        <v>0</v>
      </c>
      <c r="EC46" s="13" t="e">
        <f>SUM(EA46/EC43)</f>
        <v>#DIV/0!</v>
      </c>
      <c r="EE46" s="84">
        <f t="shared" ref="EE46:EE79" si="87">SUM(EE5)</f>
        <v>70</v>
      </c>
      <c r="EF46" s="85">
        <v>0</v>
      </c>
      <c r="EG46" s="13">
        <f>SUM(EE46/EG43)</f>
        <v>3.875968992248062E-3</v>
      </c>
      <c r="EI46" s="84">
        <f t="shared" ref="EI46:EI78" si="88">SUM(EI5)</f>
        <v>36</v>
      </c>
      <c r="EJ46" s="85">
        <v>0</v>
      </c>
      <c r="EK46" s="13" t="e">
        <f>SUM(EI46/EK43)</f>
        <v>#DIV/0!</v>
      </c>
      <c r="EQ46" s="84">
        <f t="shared" ref="EQ46:EQ79" si="89">SUM(EQ5)</f>
        <v>0</v>
      </c>
      <c r="ER46" s="85">
        <f t="shared" ref="ER46:ER79" si="90">SUM(2*EQ46)</f>
        <v>0</v>
      </c>
      <c r="ES46" s="13" t="e">
        <f>SUM(ER46/ES43)</f>
        <v>#DIV/0!</v>
      </c>
      <c r="EU46" s="84">
        <f t="shared" ref="EU46:EU79" si="91">SUM(EU5)</f>
        <v>0</v>
      </c>
      <c r="EV46" s="85">
        <v>0</v>
      </c>
      <c r="EW46" s="13" t="e">
        <f>SUM(EU46/EW43)</f>
        <v>#DIV/0!</v>
      </c>
      <c r="EY46" s="84">
        <f t="shared" ref="EY46:EY79" si="92">SUM(EY5)</f>
        <v>0</v>
      </c>
      <c r="EZ46" s="85">
        <v>0</v>
      </c>
      <c r="FA46" s="13" t="e">
        <f>SUM(EY46/FA43)</f>
        <v>#DIV/0!</v>
      </c>
    </row>
    <row r="47" spans="1:157" hidden="1" x14ac:dyDescent="0.25">
      <c r="A47" s="26" t="s">
        <v>3</v>
      </c>
      <c r="C47" s="72">
        <v>11</v>
      </c>
      <c r="D47" s="73">
        <f t="shared" si="51"/>
        <v>22</v>
      </c>
      <c r="E47" s="52">
        <f t="shared" si="52"/>
        <v>1.8518518518518519E-3</v>
      </c>
      <c r="G47" s="27">
        <v>40</v>
      </c>
      <c r="H47" s="75">
        <v>0</v>
      </c>
      <c r="I47" s="75"/>
      <c r="J47" s="55">
        <f t="shared" si="49"/>
        <v>8.8888888888888889E-3</v>
      </c>
      <c r="L47" s="29">
        <v>10</v>
      </c>
      <c r="M47" s="77">
        <f t="shared" si="53"/>
        <v>20</v>
      </c>
      <c r="N47" s="58">
        <f t="shared" si="54"/>
        <v>9.2592592592592587E-3</v>
      </c>
      <c r="P47" s="78">
        <v>32</v>
      </c>
      <c r="Q47" s="79">
        <f t="shared" si="55"/>
        <v>64</v>
      </c>
      <c r="R47" s="60">
        <f t="shared" si="56"/>
        <v>3.8095238095238099E-2</v>
      </c>
      <c r="T47" s="81">
        <v>50</v>
      </c>
      <c r="U47" s="82">
        <f t="shared" si="57"/>
        <v>100</v>
      </c>
      <c r="V47" s="62">
        <f t="shared" si="58"/>
        <v>1.1363636363636364E-2</v>
      </c>
      <c r="X47" s="88">
        <f t="shared" si="59"/>
        <v>20</v>
      </c>
      <c r="Y47" s="90">
        <f t="shared" si="60"/>
        <v>40</v>
      </c>
      <c r="Z47" s="64">
        <f>SUM(Y47/Z43)</f>
        <v>9.5238095238095247E-3</v>
      </c>
      <c r="AB47" s="91">
        <f t="shared" si="61"/>
        <v>50</v>
      </c>
      <c r="AC47" s="93">
        <v>0</v>
      </c>
      <c r="AD47" s="70">
        <f>SUM(AB47/AD43)</f>
        <v>8.3333333333333332E-3</v>
      </c>
      <c r="AF47" s="96">
        <f t="shared" si="62"/>
        <v>40</v>
      </c>
      <c r="AG47" s="75">
        <f t="shared" si="63"/>
        <v>80</v>
      </c>
      <c r="AH47" s="55">
        <f>SUM(AG47/AH43)</f>
        <v>1.0126582278481013E-2</v>
      </c>
      <c r="AJ47" s="106">
        <f t="shared" si="64"/>
        <v>50</v>
      </c>
      <c r="AK47" s="77">
        <f t="shared" si="65"/>
        <v>100</v>
      </c>
      <c r="AL47" s="58">
        <f>SUM(AK47/AL43)</f>
        <v>1.0869565217391304E-2</v>
      </c>
      <c r="AN47" s="108">
        <f t="shared" si="66"/>
        <v>140</v>
      </c>
      <c r="AO47" s="110">
        <v>0</v>
      </c>
      <c r="AP47" s="60">
        <f>SUM(AN47/AP43)</f>
        <v>9.5890410958904115E-3</v>
      </c>
      <c r="AR47" s="81">
        <f t="shared" si="67"/>
        <v>110</v>
      </c>
      <c r="AS47" s="94">
        <v>0</v>
      </c>
      <c r="AT47" s="94"/>
      <c r="AU47" s="62">
        <f>SUM(AR47/AU43)</f>
        <v>8.4615384615384613E-3</v>
      </c>
      <c r="AW47" s="88">
        <f t="shared" si="68"/>
        <v>0</v>
      </c>
      <c r="AX47" s="88"/>
      <c r="AY47" s="88"/>
      <c r="AZ47" s="88"/>
      <c r="BA47" s="90">
        <v>0</v>
      </c>
      <c r="BB47" s="64">
        <f>SUM(AW47/BB43)</f>
        <v>0</v>
      </c>
      <c r="BD47" s="91">
        <f t="shared" si="69"/>
        <v>90</v>
      </c>
      <c r="BE47" s="93">
        <v>0</v>
      </c>
      <c r="BF47" s="93"/>
      <c r="BG47" s="70">
        <f>SUM(BD47/BG43)</f>
        <v>8.6538461538461543E-3</v>
      </c>
      <c r="BI47" s="96">
        <f t="shared" si="70"/>
        <v>20</v>
      </c>
      <c r="BJ47" s="75">
        <v>0</v>
      </c>
      <c r="BK47" s="55">
        <f>SUM(BI47/BK43)</f>
        <v>1.0526315789473684E-2</v>
      </c>
      <c r="BM47" s="106">
        <f t="shared" si="71"/>
        <v>10</v>
      </c>
      <c r="BN47" s="77">
        <v>0</v>
      </c>
      <c r="BO47" s="58" t="e">
        <f>SUM(BM47/BO43)</f>
        <v>#DIV/0!</v>
      </c>
      <c r="BQ47" s="108">
        <f t="shared" si="72"/>
        <v>20</v>
      </c>
      <c r="BR47" s="79">
        <v>0</v>
      </c>
      <c r="BS47" s="60" t="e">
        <f>SUM(BQ47/BS43)</f>
        <v>#DIV/0!</v>
      </c>
      <c r="BU47" s="81">
        <f t="shared" si="73"/>
        <v>30</v>
      </c>
      <c r="BV47" s="82">
        <v>0</v>
      </c>
      <c r="BW47" s="62" t="e">
        <f>SUM(BU47/BW43)</f>
        <v>#DIV/0!</v>
      </c>
      <c r="BY47" s="84">
        <f t="shared" si="74"/>
        <v>10</v>
      </c>
      <c r="BZ47" s="85">
        <f t="shared" si="50"/>
        <v>20</v>
      </c>
      <c r="CA47" s="85"/>
      <c r="CB47" s="13" t="e">
        <f>SUM(BZ47/CB43)</f>
        <v>#DIV/0!</v>
      </c>
      <c r="CD47" s="84">
        <f t="shared" si="75"/>
        <v>90</v>
      </c>
      <c r="CE47" s="85">
        <v>0</v>
      </c>
      <c r="CF47" s="85"/>
      <c r="CG47" s="13" t="e">
        <f>SUM(CD47/CG43)</f>
        <v>#DIV/0!</v>
      </c>
      <c r="CI47" s="84">
        <f t="shared" si="76"/>
        <v>70</v>
      </c>
      <c r="CJ47" s="85">
        <v>0</v>
      </c>
      <c r="CK47" s="85"/>
      <c r="CL47" s="13" t="e">
        <f>SUM(CI47/CL43)</f>
        <v>#DIV/0!</v>
      </c>
      <c r="CN47" s="84">
        <f t="shared" si="77"/>
        <v>10</v>
      </c>
      <c r="CO47" s="85">
        <f t="shared" si="78"/>
        <v>20</v>
      </c>
      <c r="CP47" s="13" t="e">
        <f>SUM(CO47/CP43)</f>
        <v>#DIV/0!</v>
      </c>
      <c r="CR47" s="84">
        <f t="shared" si="79"/>
        <v>115</v>
      </c>
      <c r="CS47" s="85">
        <v>0</v>
      </c>
      <c r="CT47" s="13" t="e">
        <f>SUM(CR47/CT43)</f>
        <v>#DIV/0!</v>
      </c>
      <c r="CV47" s="84">
        <f t="shared" si="80"/>
        <v>230</v>
      </c>
      <c r="CW47" s="85">
        <v>0</v>
      </c>
      <c r="CX47" s="13" t="e">
        <f>SUM(CV47/CX43)</f>
        <v>#DIV/0!</v>
      </c>
      <c r="DG47" s="84">
        <f t="shared" si="81"/>
        <v>20</v>
      </c>
      <c r="DH47" s="85">
        <v>0</v>
      </c>
      <c r="DI47" s="13" t="e">
        <f>SUM(DG47/DI43)</f>
        <v>#DIV/0!</v>
      </c>
      <c r="DK47" s="84">
        <f t="shared" si="82"/>
        <v>0</v>
      </c>
      <c r="DL47" s="85">
        <v>0</v>
      </c>
      <c r="DM47" s="13" t="e">
        <f>SUM(DK47/DM43)</f>
        <v>#DIV/0!</v>
      </c>
      <c r="DO47" s="84">
        <f t="shared" si="83"/>
        <v>225</v>
      </c>
      <c r="DP47" s="85">
        <v>0</v>
      </c>
      <c r="DQ47" s="13">
        <f>SUM(DO47/DQ43)</f>
        <v>1.5789473684210527E-2</v>
      </c>
      <c r="DS47" s="84">
        <f t="shared" si="84"/>
        <v>0</v>
      </c>
      <c r="DT47" s="85">
        <v>0</v>
      </c>
      <c r="DU47" s="13" t="e">
        <f>SUM(DS47/DU43)</f>
        <v>#DIV/0!</v>
      </c>
      <c r="DW47" s="84">
        <f t="shared" si="85"/>
        <v>230</v>
      </c>
      <c r="DX47" s="85">
        <v>0</v>
      </c>
      <c r="DY47" s="13">
        <f>SUM(DW47/DY43)</f>
        <v>1.6140350877192983E-2</v>
      </c>
      <c r="EA47" s="84">
        <f t="shared" si="86"/>
        <v>66</v>
      </c>
      <c r="EB47" s="85">
        <v>0</v>
      </c>
      <c r="EC47" s="13" t="e">
        <f>SUM(EA47/EC43)</f>
        <v>#DIV/0!</v>
      </c>
      <c r="EE47" s="84">
        <f t="shared" si="87"/>
        <v>20</v>
      </c>
      <c r="EF47" s="85">
        <v>0</v>
      </c>
      <c r="EG47" s="13">
        <f>SUM(EE47/EG43)</f>
        <v>1.1074197120708748E-3</v>
      </c>
      <c r="EI47" s="84">
        <f t="shared" si="88"/>
        <v>18</v>
      </c>
      <c r="EJ47" s="85">
        <v>0</v>
      </c>
      <c r="EK47" s="13" t="e">
        <f>SUM(EI47/EK43)</f>
        <v>#DIV/0!</v>
      </c>
      <c r="EQ47" s="84">
        <f t="shared" si="89"/>
        <v>0</v>
      </c>
      <c r="ER47" s="85">
        <f t="shared" si="90"/>
        <v>0</v>
      </c>
      <c r="ES47" s="13" t="e">
        <f>SUM(ER47/ES43)</f>
        <v>#DIV/0!</v>
      </c>
      <c r="EU47" s="84">
        <f t="shared" si="91"/>
        <v>0</v>
      </c>
      <c r="EV47" s="85">
        <v>0</v>
      </c>
      <c r="EW47" s="13" t="e">
        <f>SUM(EU47/EW43)</f>
        <v>#DIV/0!</v>
      </c>
      <c r="EY47" s="84">
        <f t="shared" si="92"/>
        <v>0</v>
      </c>
      <c r="EZ47" s="85">
        <v>0</v>
      </c>
      <c r="FA47" s="13" t="e">
        <f>SUM(EY47/FA43)</f>
        <v>#DIV/0!</v>
      </c>
    </row>
    <row r="48" spans="1:157" hidden="1" x14ac:dyDescent="0.25">
      <c r="A48" s="26" t="s">
        <v>5</v>
      </c>
      <c r="C48" s="72">
        <v>17</v>
      </c>
      <c r="D48" s="73">
        <f t="shared" si="51"/>
        <v>34</v>
      </c>
      <c r="E48" s="52">
        <f t="shared" si="52"/>
        <v>2.861952861952862E-3</v>
      </c>
      <c r="G48" s="27">
        <v>50</v>
      </c>
      <c r="H48" s="75">
        <v>0</v>
      </c>
      <c r="I48" s="75"/>
      <c r="J48" s="55">
        <f t="shared" si="49"/>
        <v>1.1111111111111112E-2</v>
      </c>
      <c r="L48" s="29">
        <v>10</v>
      </c>
      <c r="M48" s="77">
        <f t="shared" si="53"/>
        <v>20</v>
      </c>
      <c r="N48" s="58">
        <f t="shared" si="54"/>
        <v>9.2592592592592587E-3</v>
      </c>
      <c r="P48" s="78">
        <v>10</v>
      </c>
      <c r="Q48" s="79">
        <f t="shared" si="55"/>
        <v>20</v>
      </c>
      <c r="R48" s="60">
        <f t="shared" si="56"/>
        <v>1.1904761904761904E-2</v>
      </c>
      <c r="T48" s="81">
        <v>70</v>
      </c>
      <c r="U48" s="82">
        <f t="shared" si="57"/>
        <v>140</v>
      </c>
      <c r="V48" s="62">
        <f t="shared" si="58"/>
        <v>1.5909090909090907E-2</v>
      </c>
      <c r="X48" s="88">
        <f>SUM(X7)</f>
        <v>40</v>
      </c>
      <c r="Y48" s="90">
        <f t="shared" si="60"/>
        <v>80</v>
      </c>
      <c r="Z48" s="64">
        <f>SUM(Y48/Z43)</f>
        <v>1.9047619047619049E-2</v>
      </c>
      <c r="AB48" s="91">
        <f>SUM(AB7)</f>
        <v>100</v>
      </c>
      <c r="AC48" s="93">
        <v>0</v>
      </c>
      <c r="AD48" s="70">
        <f>SUM(AB48/AD43)</f>
        <v>1.6666666666666666E-2</v>
      </c>
      <c r="AF48" s="96">
        <f>SUM(AF7)</f>
        <v>70</v>
      </c>
      <c r="AG48" s="75">
        <f t="shared" si="63"/>
        <v>140</v>
      </c>
      <c r="AH48" s="55">
        <f>SUM(AG48/AH43)</f>
        <v>1.7721518987341773E-2</v>
      </c>
      <c r="AJ48" s="106">
        <f>SUM(AJ7)</f>
        <v>80</v>
      </c>
      <c r="AK48" s="77">
        <f t="shared" si="65"/>
        <v>160</v>
      </c>
      <c r="AL48" s="58">
        <f>SUM(AK48/AL43)</f>
        <v>1.7391304347826087E-2</v>
      </c>
      <c r="AN48" s="108">
        <f>SUM(AN7)</f>
        <v>240</v>
      </c>
      <c r="AO48" s="110">
        <v>0</v>
      </c>
      <c r="AP48" s="60">
        <f>SUM(AN48/AP43)</f>
        <v>1.643835616438356E-2</v>
      </c>
      <c r="AR48" s="81">
        <f>SUM(AR7)</f>
        <v>180</v>
      </c>
      <c r="AS48" s="94">
        <v>0</v>
      </c>
      <c r="AT48" s="94"/>
      <c r="AU48" s="62">
        <f>SUM(AR48/AU43)</f>
        <v>1.3846153846153847E-2</v>
      </c>
      <c r="AW48" s="88">
        <f>SUM(AW7)</f>
        <v>0</v>
      </c>
      <c r="AX48" s="88"/>
      <c r="AY48" s="88"/>
      <c r="AZ48" s="88"/>
      <c r="BA48" s="90">
        <v>0</v>
      </c>
      <c r="BB48" s="64">
        <f>SUM(AW48/BB43)</f>
        <v>0</v>
      </c>
      <c r="BD48" s="91">
        <f>SUM(BD7)</f>
        <v>150</v>
      </c>
      <c r="BE48" s="93">
        <v>0</v>
      </c>
      <c r="BF48" s="93"/>
      <c r="BG48" s="70">
        <f>SUM(BD48/BG43)</f>
        <v>1.4423076923076924E-2</v>
      </c>
      <c r="BI48" s="96">
        <f>SUM(BI7)</f>
        <v>30</v>
      </c>
      <c r="BJ48" s="75">
        <v>0</v>
      </c>
      <c r="BK48" s="55">
        <f>SUM(BI48/BK43)</f>
        <v>1.5789473684210527E-2</v>
      </c>
      <c r="BM48" s="106">
        <f>SUM(BM7)</f>
        <v>10</v>
      </c>
      <c r="BN48" s="77">
        <v>0</v>
      </c>
      <c r="BO48" s="58" t="e">
        <f>SUM(BM48/BO43)</f>
        <v>#DIV/0!</v>
      </c>
      <c r="BQ48" s="108">
        <f>SUM(BQ7)</f>
        <v>30</v>
      </c>
      <c r="BR48" s="79">
        <v>0</v>
      </c>
      <c r="BS48" s="60" t="e">
        <f>SUM(BQ48/BS43)</f>
        <v>#DIV/0!</v>
      </c>
      <c r="BU48" s="81">
        <f>SUM(BU7)</f>
        <v>60</v>
      </c>
      <c r="BV48" s="82">
        <v>0</v>
      </c>
      <c r="BW48" s="62" t="e">
        <f>SUM(BU48/BW43)</f>
        <v>#DIV/0!</v>
      </c>
      <c r="BY48" s="84">
        <f>SUM(BY7)</f>
        <v>20</v>
      </c>
      <c r="BZ48" s="85">
        <f t="shared" si="50"/>
        <v>40</v>
      </c>
      <c r="CA48" s="85"/>
      <c r="CB48" s="13" t="e">
        <f>SUM(BZ48/CB43)</f>
        <v>#DIV/0!</v>
      </c>
      <c r="CD48" s="84">
        <f>SUM(CD7)</f>
        <v>165</v>
      </c>
      <c r="CE48" s="85">
        <v>0</v>
      </c>
      <c r="CF48" s="85"/>
      <c r="CG48" s="13" t="e">
        <f>SUM(CD48/CG43)</f>
        <v>#DIV/0!</v>
      </c>
      <c r="CI48" s="84">
        <f>SUM(CI7)</f>
        <v>130</v>
      </c>
      <c r="CJ48" s="85">
        <v>0</v>
      </c>
      <c r="CK48" s="85"/>
      <c r="CL48" s="13" t="e">
        <f>SUM(CI48/CL43)</f>
        <v>#DIV/0!</v>
      </c>
      <c r="CN48" s="84">
        <f>SUM(CN7)</f>
        <v>10</v>
      </c>
      <c r="CO48" s="85">
        <f t="shared" si="78"/>
        <v>20</v>
      </c>
      <c r="CP48" s="13" t="e">
        <f>SUM(CO48/CP43)</f>
        <v>#DIV/0!</v>
      </c>
      <c r="CR48" s="84">
        <f>SUM(CR7)</f>
        <v>215</v>
      </c>
      <c r="CS48" s="85">
        <v>0</v>
      </c>
      <c r="CT48" s="13" t="e">
        <f>SUM(CR48/CT43)</f>
        <v>#DIV/0!</v>
      </c>
      <c r="CV48" s="84">
        <f>SUM(CV7)</f>
        <v>355</v>
      </c>
      <c r="CW48" s="85">
        <v>0</v>
      </c>
      <c r="CX48" s="13" t="e">
        <f>SUM(CV48/CX43)</f>
        <v>#DIV/0!</v>
      </c>
      <c r="DG48" s="84">
        <f>SUM(DG7)</f>
        <v>30</v>
      </c>
      <c r="DH48" s="85">
        <v>0</v>
      </c>
      <c r="DI48" s="13" t="e">
        <f>SUM(DG48/DI43)</f>
        <v>#DIV/0!</v>
      </c>
      <c r="DK48" s="84">
        <f>SUM(DK7)</f>
        <v>0</v>
      </c>
      <c r="DL48" s="85">
        <v>0</v>
      </c>
      <c r="DM48" s="13" t="e">
        <f>SUM(DK48/DM43)</f>
        <v>#DIV/0!</v>
      </c>
      <c r="DO48" s="84">
        <f>SUM(DO7)</f>
        <v>600</v>
      </c>
      <c r="DP48" s="85">
        <v>0</v>
      </c>
      <c r="DQ48" s="13">
        <f>SUM(DO48/DQ43)</f>
        <v>4.2105263157894736E-2</v>
      </c>
      <c r="DS48" s="84">
        <f>SUM(DS7)</f>
        <v>0</v>
      </c>
      <c r="DT48" s="85">
        <v>0</v>
      </c>
      <c r="DU48" s="13" t="e">
        <f>SUM(DS48/DU43)</f>
        <v>#DIV/0!</v>
      </c>
      <c r="DW48" s="84">
        <f>SUM(DW7)</f>
        <v>320</v>
      </c>
      <c r="DX48" s="85">
        <v>0</v>
      </c>
      <c r="DY48" s="13">
        <f>SUM(DW48/DY43)</f>
        <v>2.2456140350877191E-2</v>
      </c>
      <c r="EA48" s="84">
        <f>SUM(EA7)</f>
        <v>96</v>
      </c>
      <c r="EB48" s="85">
        <v>0</v>
      </c>
      <c r="EC48" s="13" t="e">
        <f>SUM(EA48/EC43)</f>
        <v>#DIV/0!</v>
      </c>
      <c r="EE48" s="84">
        <f>SUM(EE7)</f>
        <v>30</v>
      </c>
      <c r="EF48" s="85">
        <v>0</v>
      </c>
      <c r="EG48" s="13">
        <f>SUM(EE48/EG43)</f>
        <v>1.6611295681063123E-3</v>
      </c>
      <c r="EI48" s="84">
        <f>SUM(EI7)</f>
        <v>24</v>
      </c>
      <c r="EJ48" s="85">
        <v>0</v>
      </c>
      <c r="EK48" s="13" t="e">
        <f>SUM(EI48/EK43)</f>
        <v>#DIV/0!</v>
      </c>
      <c r="EQ48" s="84">
        <f>SUM(EQ7)</f>
        <v>0</v>
      </c>
      <c r="ER48" s="85">
        <f t="shared" si="90"/>
        <v>0</v>
      </c>
      <c r="ES48" s="13" t="e">
        <f>SUM(ER48/ES43)</f>
        <v>#DIV/0!</v>
      </c>
      <c r="EU48" s="84">
        <f>SUM(EU7)</f>
        <v>0</v>
      </c>
      <c r="EV48" s="85">
        <v>0</v>
      </c>
      <c r="EW48" s="13" t="e">
        <f>SUM(EU48/EW43)</f>
        <v>#DIV/0!</v>
      </c>
      <c r="EY48" s="84">
        <f>SUM(EY7)</f>
        <v>0</v>
      </c>
      <c r="EZ48" s="85">
        <v>0</v>
      </c>
      <c r="FA48" s="13" t="e">
        <f>SUM(EY48/FA43)</f>
        <v>#DIV/0!</v>
      </c>
    </row>
    <row r="49" spans="1:157" hidden="1" x14ac:dyDescent="0.25">
      <c r="A49" s="26" t="s">
        <v>6</v>
      </c>
      <c r="C49" s="72">
        <v>10</v>
      </c>
      <c r="D49" s="73">
        <f t="shared" si="51"/>
        <v>20</v>
      </c>
      <c r="E49" s="52">
        <f t="shared" si="52"/>
        <v>1.6835016835016834E-3</v>
      </c>
      <c r="G49" s="27">
        <v>30</v>
      </c>
      <c r="H49" s="75">
        <v>0</v>
      </c>
      <c r="I49" s="75"/>
      <c r="J49" s="55">
        <f t="shared" si="49"/>
        <v>6.6666666666666671E-3</v>
      </c>
      <c r="L49" s="29">
        <v>10</v>
      </c>
      <c r="M49" s="77">
        <f t="shared" si="53"/>
        <v>20</v>
      </c>
      <c r="N49" s="58">
        <f t="shared" si="54"/>
        <v>9.2592592592592587E-3</v>
      </c>
      <c r="P49" s="78">
        <v>5</v>
      </c>
      <c r="Q49" s="79">
        <f t="shared" si="55"/>
        <v>10</v>
      </c>
      <c r="R49" s="60">
        <f t="shared" si="56"/>
        <v>5.9523809523809521E-3</v>
      </c>
      <c r="T49" s="81">
        <v>30</v>
      </c>
      <c r="U49" s="82">
        <f t="shared" si="57"/>
        <v>60</v>
      </c>
      <c r="V49" s="62">
        <f t="shared" si="58"/>
        <v>6.8181818181818179E-3</v>
      </c>
      <c r="X49" s="88">
        <f t="shared" si="59"/>
        <v>20</v>
      </c>
      <c r="Y49" s="90">
        <f t="shared" si="60"/>
        <v>40</v>
      </c>
      <c r="Z49" s="64">
        <f>SUM(Y49/Z43)</f>
        <v>9.5238095238095247E-3</v>
      </c>
      <c r="AB49" s="91">
        <f t="shared" si="61"/>
        <v>40</v>
      </c>
      <c r="AC49" s="93">
        <v>0</v>
      </c>
      <c r="AD49" s="70">
        <f>SUM(AB49/AD43)</f>
        <v>6.6666666666666671E-3</v>
      </c>
      <c r="AF49" s="96">
        <f t="shared" si="62"/>
        <v>30</v>
      </c>
      <c r="AG49" s="75">
        <f t="shared" si="63"/>
        <v>60</v>
      </c>
      <c r="AH49" s="55">
        <f>SUM(AG49/AH43)</f>
        <v>7.5949367088607592E-3</v>
      </c>
      <c r="AJ49" s="106">
        <f t="shared" si="64"/>
        <v>40</v>
      </c>
      <c r="AK49" s="77">
        <f t="shared" si="65"/>
        <v>80</v>
      </c>
      <c r="AL49" s="58">
        <f>SUM(AK49/AL43)</f>
        <v>8.6956521739130436E-3</v>
      </c>
      <c r="AN49" s="108">
        <f t="shared" si="66"/>
        <v>120</v>
      </c>
      <c r="AO49" s="110">
        <v>0</v>
      </c>
      <c r="AP49" s="60">
        <f>SUM(AN49/AP43)</f>
        <v>8.21917808219178E-3</v>
      </c>
      <c r="AR49" s="81">
        <f t="shared" si="67"/>
        <v>90</v>
      </c>
      <c r="AS49" s="94">
        <v>0</v>
      </c>
      <c r="AT49" s="94"/>
      <c r="AU49" s="62">
        <f>SUM(AR49/AU43)</f>
        <v>6.9230769230769233E-3</v>
      </c>
      <c r="AW49" s="88">
        <f t="shared" si="68"/>
        <v>0</v>
      </c>
      <c r="AX49" s="88"/>
      <c r="AY49" s="88"/>
      <c r="AZ49" s="88"/>
      <c r="BA49" s="90">
        <v>0</v>
      </c>
      <c r="BB49" s="64">
        <f>SUM(AW49/BB43)</f>
        <v>0</v>
      </c>
      <c r="BD49" s="91">
        <f t="shared" si="69"/>
        <v>70</v>
      </c>
      <c r="BE49" s="93">
        <v>0</v>
      </c>
      <c r="BF49" s="93"/>
      <c r="BG49" s="70">
        <f>SUM(BD49/BG43)</f>
        <v>6.7307692307692311E-3</v>
      </c>
      <c r="BI49" s="96">
        <f t="shared" si="70"/>
        <v>10</v>
      </c>
      <c r="BJ49" s="75">
        <v>0</v>
      </c>
      <c r="BK49" s="55">
        <f>SUM(BI49/BK43)</f>
        <v>5.263157894736842E-3</v>
      </c>
      <c r="BM49" s="106">
        <f t="shared" si="71"/>
        <v>10</v>
      </c>
      <c r="BN49" s="77">
        <v>0</v>
      </c>
      <c r="BO49" s="58" t="e">
        <f>SUM(BM49/BO43)</f>
        <v>#DIV/0!</v>
      </c>
      <c r="BQ49" s="108">
        <f t="shared" si="72"/>
        <v>10</v>
      </c>
      <c r="BR49" s="79">
        <v>0</v>
      </c>
      <c r="BS49" s="60" t="e">
        <f>SUM(BQ49/BS43)</f>
        <v>#DIV/0!</v>
      </c>
      <c r="BU49" s="81">
        <f t="shared" si="73"/>
        <v>25</v>
      </c>
      <c r="BV49" s="82">
        <v>0</v>
      </c>
      <c r="BW49" s="62" t="e">
        <f>SUM(BU49/BW43)</f>
        <v>#DIV/0!</v>
      </c>
      <c r="BY49" s="84">
        <f t="shared" si="74"/>
        <v>10</v>
      </c>
      <c r="BZ49" s="85">
        <f t="shared" si="50"/>
        <v>20</v>
      </c>
      <c r="CA49" s="85"/>
      <c r="CB49" s="13" t="e">
        <f>SUM(BZ49/CB43)</f>
        <v>#DIV/0!</v>
      </c>
      <c r="CD49" s="84">
        <f t="shared" si="75"/>
        <v>70</v>
      </c>
      <c r="CE49" s="85">
        <v>0</v>
      </c>
      <c r="CF49" s="85"/>
      <c r="CG49" s="13" t="e">
        <f>SUM(CD49/CG43)</f>
        <v>#DIV/0!</v>
      </c>
      <c r="CI49" s="84">
        <f t="shared" si="76"/>
        <v>50</v>
      </c>
      <c r="CJ49" s="85">
        <v>0</v>
      </c>
      <c r="CK49" s="85"/>
      <c r="CL49" s="13" t="e">
        <f>SUM(CI49/CL43)</f>
        <v>#DIV/0!</v>
      </c>
      <c r="CN49" s="84">
        <f t="shared" si="77"/>
        <v>10</v>
      </c>
      <c r="CO49" s="85">
        <f t="shared" si="78"/>
        <v>20</v>
      </c>
      <c r="CP49" s="13" t="e">
        <f>SUM(CO49/CP43)</f>
        <v>#DIV/0!</v>
      </c>
      <c r="CR49" s="84">
        <f t="shared" si="79"/>
        <v>85</v>
      </c>
      <c r="CS49" s="85">
        <v>0</v>
      </c>
      <c r="CT49" s="13" t="e">
        <f>SUM(CR49/CT43)</f>
        <v>#DIV/0!</v>
      </c>
      <c r="CV49" s="84">
        <f t="shared" si="80"/>
        <v>85</v>
      </c>
      <c r="CW49" s="85">
        <v>0</v>
      </c>
      <c r="CX49" s="13" t="e">
        <f>SUM(CV49/CX43)</f>
        <v>#DIV/0!</v>
      </c>
      <c r="DG49" s="84">
        <f t="shared" si="81"/>
        <v>10</v>
      </c>
      <c r="DH49" s="85">
        <v>0</v>
      </c>
      <c r="DI49" s="13" t="e">
        <f>SUM(DG49/DI43)</f>
        <v>#DIV/0!</v>
      </c>
      <c r="DK49" s="84">
        <f t="shared" si="82"/>
        <v>0</v>
      </c>
      <c r="DL49" s="85">
        <v>0</v>
      </c>
      <c r="DM49" s="13" t="e">
        <f>SUM(DK49/DM43)</f>
        <v>#DIV/0!</v>
      </c>
      <c r="DO49" s="84">
        <f t="shared" si="83"/>
        <v>115</v>
      </c>
      <c r="DP49" s="85">
        <v>0</v>
      </c>
      <c r="DQ49" s="13">
        <f>SUM(DO49/DQ43)</f>
        <v>8.0701754385964913E-3</v>
      </c>
      <c r="DS49" s="84">
        <f t="shared" si="84"/>
        <v>0</v>
      </c>
      <c r="DT49" s="85">
        <v>0</v>
      </c>
      <c r="DU49" s="13" t="e">
        <f>SUM(DS49/DU43)</f>
        <v>#DIV/0!</v>
      </c>
      <c r="DW49" s="84">
        <f t="shared" si="85"/>
        <v>70</v>
      </c>
      <c r="DX49" s="85">
        <v>0</v>
      </c>
      <c r="DY49" s="13">
        <f>SUM(DW49/DY43)</f>
        <v>4.9122807017543861E-3</v>
      </c>
      <c r="EA49" s="84">
        <f t="shared" si="86"/>
        <v>18</v>
      </c>
      <c r="EB49" s="85">
        <v>0</v>
      </c>
      <c r="EC49" s="13" t="e">
        <f>SUM(EA49/EC43)</f>
        <v>#DIV/0!</v>
      </c>
      <c r="EE49" s="84">
        <f t="shared" si="87"/>
        <v>40</v>
      </c>
      <c r="EF49" s="85">
        <v>0</v>
      </c>
      <c r="EG49" s="13">
        <f>SUM(EE49/EG43)</f>
        <v>2.2148394241417496E-3</v>
      </c>
      <c r="EI49" s="84">
        <f t="shared" si="88"/>
        <v>12</v>
      </c>
      <c r="EJ49" s="85">
        <v>0</v>
      </c>
      <c r="EK49" s="13" t="e">
        <f>SUM(EI49/EK43)</f>
        <v>#DIV/0!</v>
      </c>
      <c r="EQ49" s="84">
        <f t="shared" si="89"/>
        <v>0</v>
      </c>
      <c r="ER49" s="85">
        <f t="shared" si="90"/>
        <v>0</v>
      </c>
      <c r="ES49" s="13" t="e">
        <f>SUM(ER49/ES43)</f>
        <v>#DIV/0!</v>
      </c>
      <c r="EU49" s="84">
        <f t="shared" si="91"/>
        <v>0</v>
      </c>
      <c r="EV49" s="85">
        <v>0</v>
      </c>
      <c r="EW49" s="13" t="e">
        <f>SUM(EU49/EW43)</f>
        <v>#DIV/0!</v>
      </c>
      <c r="EY49" s="84">
        <f t="shared" si="92"/>
        <v>0</v>
      </c>
      <c r="EZ49" s="85">
        <v>0</v>
      </c>
      <c r="FA49" s="13" t="e">
        <f>SUM(EY49/FA43)</f>
        <v>#DIV/0!</v>
      </c>
    </row>
    <row r="50" spans="1:157" hidden="1" x14ac:dyDescent="0.25">
      <c r="A50" s="26" t="s">
        <v>7</v>
      </c>
      <c r="C50" s="72">
        <v>29</v>
      </c>
      <c r="D50" s="73">
        <f t="shared" si="51"/>
        <v>58</v>
      </c>
      <c r="E50" s="52">
        <f t="shared" si="52"/>
        <v>4.8821548821548818E-3</v>
      </c>
      <c r="G50" s="27">
        <v>70</v>
      </c>
      <c r="H50" s="75">
        <v>0</v>
      </c>
      <c r="I50" s="75"/>
      <c r="J50" s="55">
        <f t="shared" si="49"/>
        <v>1.5555555555555555E-2</v>
      </c>
      <c r="L50" s="29">
        <v>20</v>
      </c>
      <c r="M50" s="77">
        <f t="shared" si="53"/>
        <v>40</v>
      </c>
      <c r="N50" s="58">
        <f t="shared" si="54"/>
        <v>1.8518518518518517E-2</v>
      </c>
      <c r="P50" s="78">
        <v>61</v>
      </c>
      <c r="Q50" s="79">
        <f t="shared" si="55"/>
        <v>122</v>
      </c>
      <c r="R50" s="60">
        <f t="shared" si="56"/>
        <v>7.2619047619047625E-2</v>
      </c>
      <c r="T50" s="81">
        <v>80</v>
      </c>
      <c r="U50" s="82">
        <f t="shared" si="57"/>
        <v>160</v>
      </c>
      <c r="V50" s="62">
        <f t="shared" si="58"/>
        <v>1.8181818181818181E-2</v>
      </c>
      <c r="X50" s="88">
        <f t="shared" si="59"/>
        <v>40</v>
      </c>
      <c r="Y50" s="90">
        <f t="shared" si="60"/>
        <v>80</v>
      </c>
      <c r="Z50" s="64">
        <f>SUM(Y50/Z43)</f>
        <v>1.9047619047619049E-2</v>
      </c>
      <c r="AB50" s="91">
        <f t="shared" si="61"/>
        <v>110</v>
      </c>
      <c r="AC50" s="93">
        <v>0</v>
      </c>
      <c r="AD50" s="70">
        <f>SUM(AB50/AD43)</f>
        <v>1.8333333333333333E-2</v>
      </c>
      <c r="AF50" s="96">
        <f t="shared" si="62"/>
        <v>80</v>
      </c>
      <c r="AG50" s="75">
        <f t="shared" si="63"/>
        <v>160</v>
      </c>
      <c r="AH50" s="55">
        <f>SUM(AG50/AH43)</f>
        <v>2.0253164556962026E-2</v>
      </c>
      <c r="AJ50" s="106">
        <f t="shared" si="64"/>
        <v>90</v>
      </c>
      <c r="AK50" s="77">
        <f t="shared" si="65"/>
        <v>180</v>
      </c>
      <c r="AL50" s="58">
        <f>SUM(AK50/AL43)</f>
        <v>1.9565217391304349E-2</v>
      </c>
      <c r="AN50" s="108">
        <f t="shared" si="66"/>
        <v>280</v>
      </c>
      <c r="AO50" s="110">
        <v>0</v>
      </c>
      <c r="AP50" s="60">
        <f>SUM(AN50/AP43)</f>
        <v>1.9178082191780823E-2</v>
      </c>
      <c r="AR50" s="81">
        <f t="shared" si="67"/>
        <v>230</v>
      </c>
      <c r="AS50" s="94">
        <v>0</v>
      </c>
      <c r="AT50" s="94"/>
      <c r="AU50" s="62">
        <f>SUM(AR50/AU43)</f>
        <v>1.7692307692307691E-2</v>
      </c>
      <c r="AW50" s="88">
        <f t="shared" si="68"/>
        <v>0</v>
      </c>
      <c r="AX50" s="88"/>
      <c r="AY50" s="88"/>
      <c r="AZ50" s="88"/>
      <c r="BA50" s="90">
        <v>0</v>
      </c>
      <c r="BB50" s="64">
        <f>SUM(AW50/BB43)</f>
        <v>0</v>
      </c>
      <c r="BD50" s="91">
        <f t="shared" si="69"/>
        <v>170</v>
      </c>
      <c r="BE50" s="93">
        <v>0</v>
      </c>
      <c r="BF50" s="93"/>
      <c r="BG50" s="70">
        <f>SUM(BD50/BG43)</f>
        <v>1.6346153846153847E-2</v>
      </c>
      <c r="BI50" s="96">
        <f t="shared" si="70"/>
        <v>30</v>
      </c>
      <c r="BJ50" s="75">
        <v>0</v>
      </c>
      <c r="BK50" s="55">
        <f>SUM(BI50/BK43)</f>
        <v>1.5789473684210527E-2</v>
      </c>
      <c r="BM50" s="106">
        <f t="shared" si="71"/>
        <v>10</v>
      </c>
      <c r="BN50" s="77">
        <v>0</v>
      </c>
      <c r="BO50" s="58" t="e">
        <f>SUM(BM50/BO43)</f>
        <v>#DIV/0!</v>
      </c>
      <c r="BQ50" s="108">
        <f t="shared" si="72"/>
        <v>30</v>
      </c>
      <c r="BR50" s="79">
        <v>0</v>
      </c>
      <c r="BS50" s="60" t="e">
        <f>SUM(BQ50/BS43)</f>
        <v>#DIV/0!</v>
      </c>
      <c r="BU50" s="81">
        <f t="shared" si="73"/>
        <v>65</v>
      </c>
      <c r="BV50" s="82">
        <v>0</v>
      </c>
      <c r="BW50" s="62" t="e">
        <f>SUM(BU50/BW43)</f>
        <v>#DIV/0!</v>
      </c>
      <c r="BY50" s="84">
        <f t="shared" si="74"/>
        <v>20</v>
      </c>
      <c r="BZ50" s="85">
        <f t="shared" si="50"/>
        <v>40</v>
      </c>
      <c r="CA50" s="85"/>
      <c r="CB50" s="13" t="e">
        <f>SUM(BZ50/CB43)</f>
        <v>#DIV/0!</v>
      </c>
      <c r="CD50" s="84">
        <f t="shared" si="75"/>
        <v>190</v>
      </c>
      <c r="CE50" s="85">
        <v>0</v>
      </c>
      <c r="CF50" s="85"/>
      <c r="CG50" s="13" t="e">
        <f>SUM(CD50/CG43)</f>
        <v>#DIV/0!</v>
      </c>
      <c r="CI50" s="84">
        <f t="shared" si="76"/>
        <v>140</v>
      </c>
      <c r="CJ50" s="85">
        <v>0</v>
      </c>
      <c r="CK50" s="85"/>
      <c r="CL50" s="13" t="e">
        <f>SUM(CI50/CL43)</f>
        <v>#DIV/0!</v>
      </c>
      <c r="CN50" s="84">
        <f t="shared" si="77"/>
        <v>10</v>
      </c>
      <c r="CO50" s="85">
        <f t="shared" si="78"/>
        <v>20</v>
      </c>
      <c r="CP50" s="13" t="e">
        <f>SUM(CO50/CP43)</f>
        <v>#DIV/0!</v>
      </c>
      <c r="CR50" s="84">
        <f t="shared" si="79"/>
        <v>235</v>
      </c>
      <c r="CS50" s="85">
        <v>0</v>
      </c>
      <c r="CT50" s="13" t="e">
        <f>SUM(CR50/CT43)</f>
        <v>#DIV/0!</v>
      </c>
      <c r="CV50" s="84">
        <f t="shared" si="80"/>
        <v>450</v>
      </c>
      <c r="CW50" s="85">
        <v>0</v>
      </c>
      <c r="CX50" s="13" t="e">
        <f>SUM(CV50/CX43)</f>
        <v>#DIV/0!</v>
      </c>
      <c r="DG50" s="84">
        <f t="shared" si="81"/>
        <v>40</v>
      </c>
      <c r="DH50" s="85">
        <v>0</v>
      </c>
      <c r="DI50" s="13" t="e">
        <f>SUM(DG50/DI43)</f>
        <v>#DIV/0!</v>
      </c>
      <c r="DK50" s="84">
        <f t="shared" si="82"/>
        <v>0</v>
      </c>
      <c r="DL50" s="85">
        <v>0</v>
      </c>
      <c r="DM50" s="13" t="e">
        <f>SUM(DK50/DM43)</f>
        <v>#DIV/0!</v>
      </c>
      <c r="DO50" s="84">
        <f t="shared" si="83"/>
        <v>795</v>
      </c>
      <c r="DP50" s="85">
        <v>0</v>
      </c>
      <c r="DQ50" s="13">
        <f>SUM(DO50/DQ43)</f>
        <v>5.5789473684210528E-2</v>
      </c>
      <c r="DS50" s="84">
        <f t="shared" si="84"/>
        <v>0</v>
      </c>
      <c r="DT50" s="85">
        <v>0</v>
      </c>
      <c r="DU50" s="13" t="e">
        <f>SUM(DS50/DU43)</f>
        <v>#DIV/0!</v>
      </c>
      <c r="DW50" s="84">
        <f t="shared" si="85"/>
        <v>430</v>
      </c>
      <c r="DX50" s="85">
        <v>0</v>
      </c>
      <c r="DY50" s="13">
        <f>SUM(DW50/DY43)</f>
        <v>3.0175438596491227E-2</v>
      </c>
      <c r="EA50" s="84">
        <f t="shared" si="86"/>
        <v>126</v>
      </c>
      <c r="EB50" s="85">
        <v>0</v>
      </c>
      <c r="EC50" s="13" t="e">
        <f>SUM(EA50/EC43)</f>
        <v>#DIV/0!</v>
      </c>
      <c r="EE50" s="84">
        <f t="shared" si="87"/>
        <v>40</v>
      </c>
      <c r="EF50" s="85">
        <v>0</v>
      </c>
      <c r="EG50" s="13">
        <f>SUM(EE50/EG43)</f>
        <v>2.2148394241417496E-3</v>
      </c>
      <c r="EI50" s="84">
        <f t="shared" si="88"/>
        <v>36</v>
      </c>
      <c r="EJ50" s="85">
        <v>0</v>
      </c>
      <c r="EK50" s="13" t="e">
        <f>SUM(EI50/EK43)</f>
        <v>#DIV/0!</v>
      </c>
      <c r="EQ50" s="84">
        <f t="shared" si="89"/>
        <v>0</v>
      </c>
      <c r="ER50" s="85">
        <f t="shared" si="90"/>
        <v>0</v>
      </c>
      <c r="ES50" s="13" t="e">
        <f>SUM(ER50/ES43)</f>
        <v>#DIV/0!</v>
      </c>
      <c r="EU50" s="84">
        <f t="shared" si="91"/>
        <v>0</v>
      </c>
      <c r="EV50" s="85">
        <v>0</v>
      </c>
      <c r="EW50" s="13" t="e">
        <f>SUM(EU50/EW43)</f>
        <v>#DIV/0!</v>
      </c>
      <c r="EY50" s="84">
        <f t="shared" si="92"/>
        <v>0</v>
      </c>
      <c r="EZ50" s="85">
        <v>0</v>
      </c>
      <c r="FA50" s="13" t="e">
        <f>SUM(EY50/FA43)</f>
        <v>#DIV/0!</v>
      </c>
    </row>
    <row r="51" spans="1:157" hidden="1" x14ac:dyDescent="0.25">
      <c r="A51" s="26" t="s">
        <v>8</v>
      </c>
      <c r="C51" s="72">
        <v>9</v>
      </c>
      <c r="D51" s="73">
        <f t="shared" si="51"/>
        <v>18</v>
      </c>
      <c r="E51" s="52">
        <f t="shared" si="52"/>
        <v>1.5151515151515152E-3</v>
      </c>
      <c r="G51" s="27">
        <v>30</v>
      </c>
      <c r="H51" s="75">
        <v>0</v>
      </c>
      <c r="I51" s="75"/>
      <c r="J51" s="55">
        <f t="shared" si="49"/>
        <v>6.6666666666666671E-3</v>
      </c>
      <c r="L51" s="29">
        <v>10</v>
      </c>
      <c r="M51" s="77">
        <f t="shared" si="53"/>
        <v>20</v>
      </c>
      <c r="N51" s="58">
        <f t="shared" si="54"/>
        <v>9.2592592592592587E-3</v>
      </c>
      <c r="P51" s="78">
        <v>6</v>
      </c>
      <c r="Q51" s="79">
        <f t="shared" si="55"/>
        <v>12</v>
      </c>
      <c r="R51" s="60">
        <f t="shared" si="56"/>
        <v>7.1428571428571426E-3</v>
      </c>
      <c r="T51" s="81">
        <v>40</v>
      </c>
      <c r="U51" s="82">
        <f t="shared" si="57"/>
        <v>80</v>
      </c>
      <c r="V51" s="62">
        <f t="shared" si="58"/>
        <v>9.0909090909090905E-3</v>
      </c>
      <c r="X51" s="88">
        <f t="shared" si="59"/>
        <v>20</v>
      </c>
      <c r="Y51" s="90">
        <f t="shared" si="60"/>
        <v>40</v>
      </c>
      <c r="Z51" s="64">
        <f>SUM(Y51/Z43)</f>
        <v>9.5238095238095247E-3</v>
      </c>
      <c r="AB51" s="91">
        <f t="shared" si="61"/>
        <v>50</v>
      </c>
      <c r="AC51" s="93">
        <v>0</v>
      </c>
      <c r="AD51" s="70">
        <f>SUM(AB51/AD43)</f>
        <v>8.3333333333333332E-3</v>
      </c>
      <c r="AF51" s="96">
        <f t="shared" si="62"/>
        <v>40</v>
      </c>
      <c r="AG51" s="75">
        <f t="shared" si="63"/>
        <v>80</v>
      </c>
      <c r="AH51" s="55">
        <f>SUM(AG51/AH43)</f>
        <v>1.0126582278481013E-2</v>
      </c>
      <c r="AJ51" s="106">
        <f t="shared" si="64"/>
        <v>40</v>
      </c>
      <c r="AK51" s="77">
        <f t="shared" si="65"/>
        <v>80</v>
      </c>
      <c r="AL51" s="58">
        <f>SUM(AK51/AL43)</f>
        <v>8.6956521739130436E-3</v>
      </c>
      <c r="AN51" s="108">
        <f t="shared" si="66"/>
        <v>120</v>
      </c>
      <c r="AO51" s="110">
        <v>0</v>
      </c>
      <c r="AP51" s="60">
        <f>SUM(AN51/AP43)</f>
        <v>8.21917808219178E-3</v>
      </c>
      <c r="AR51" s="81">
        <f t="shared" si="67"/>
        <v>110</v>
      </c>
      <c r="AS51" s="94">
        <v>0</v>
      </c>
      <c r="AT51" s="94"/>
      <c r="AU51" s="62">
        <f>SUM(AR51/AU43)</f>
        <v>8.4615384615384613E-3</v>
      </c>
      <c r="AW51" s="88">
        <f t="shared" si="68"/>
        <v>0</v>
      </c>
      <c r="AX51" s="88"/>
      <c r="AY51" s="88"/>
      <c r="AZ51" s="88"/>
      <c r="BA51" s="90">
        <v>0</v>
      </c>
      <c r="BB51" s="64">
        <f>SUM(AW51/BB43)</f>
        <v>0</v>
      </c>
      <c r="BD51" s="91">
        <f t="shared" si="69"/>
        <v>80</v>
      </c>
      <c r="BE51" s="93">
        <v>0</v>
      </c>
      <c r="BF51" s="93"/>
      <c r="BG51" s="70">
        <f>SUM(BD51/BG43)</f>
        <v>7.6923076923076927E-3</v>
      </c>
      <c r="BI51" s="96">
        <f t="shared" si="70"/>
        <v>20</v>
      </c>
      <c r="BJ51" s="75">
        <v>0</v>
      </c>
      <c r="BK51" s="55">
        <f>SUM(BI51/BK43)</f>
        <v>1.0526315789473684E-2</v>
      </c>
      <c r="BM51" s="106">
        <f t="shared" si="71"/>
        <v>10</v>
      </c>
      <c r="BN51" s="77">
        <v>0</v>
      </c>
      <c r="BO51" s="58" t="e">
        <f>SUM(BM51/BO43)</f>
        <v>#DIV/0!</v>
      </c>
      <c r="BQ51" s="108">
        <f t="shared" si="72"/>
        <v>10</v>
      </c>
      <c r="BR51" s="79">
        <v>0</v>
      </c>
      <c r="BS51" s="60" t="e">
        <f>SUM(BQ51/BS43)</f>
        <v>#DIV/0!</v>
      </c>
      <c r="BU51" s="81">
        <f t="shared" si="73"/>
        <v>25</v>
      </c>
      <c r="BV51" s="82">
        <v>0</v>
      </c>
      <c r="BW51" s="62" t="e">
        <f>SUM(BU51/BW43)</f>
        <v>#DIV/0!</v>
      </c>
      <c r="BY51" s="84">
        <f t="shared" si="74"/>
        <v>10</v>
      </c>
      <c r="BZ51" s="85">
        <f t="shared" si="50"/>
        <v>20</v>
      </c>
      <c r="CA51" s="85"/>
      <c r="CB51" s="13" t="e">
        <f>SUM(BZ51/CB43)</f>
        <v>#DIV/0!</v>
      </c>
      <c r="CD51" s="84">
        <f t="shared" si="75"/>
        <v>75</v>
      </c>
      <c r="CE51" s="85">
        <v>0</v>
      </c>
      <c r="CF51" s="85"/>
      <c r="CG51" s="13" t="e">
        <f>SUM(CD51/CG43)</f>
        <v>#DIV/0!</v>
      </c>
      <c r="CI51" s="84">
        <f t="shared" si="76"/>
        <v>70</v>
      </c>
      <c r="CJ51" s="85">
        <v>0</v>
      </c>
      <c r="CK51" s="85"/>
      <c r="CL51" s="13" t="e">
        <f>SUM(CI51/CL43)</f>
        <v>#DIV/0!</v>
      </c>
      <c r="CN51" s="84">
        <f t="shared" si="77"/>
        <v>10</v>
      </c>
      <c r="CO51" s="85">
        <f t="shared" si="78"/>
        <v>20</v>
      </c>
      <c r="CP51" s="13" t="e">
        <f>SUM(CO51/CP43)</f>
        <v>#DIV/0!</v>
      </c>
      <c r="CR51" s="84">
        <f t="shared" si="79"/>
        <v>115</v>
      </c>
      <c r="CS51" s="85">
        <v>0</v>
      </c>
      <c r="CT51" s="13" t="e">
        <f>SUM(CR51/CT43)</f>
        <v>#DIV/0!</v>
      </c>
      <c r="CV51" s="84">
        <f t="shared" si="80"/>
        <v>135</v>
      </c>
      <c r="CW51" s="85">
        <v>0</v>
      </c>
      <c r="CX51" s="13" t="e">
        <f>SUM(CV51/CX43)</f>
        <v>#DIV/0!</v>
      </c>
      <c r="DG51" s="84">
        <f t="shared" si="81"/>
        <v>10</v>
      </c>
      <c r="DH51" s="85">
        <v>0</v>
      </c>
      <c r="DI51" s="13" t="e">
        <f>SUM(DG51/DI43)</f>
        <v>#DIV/0!</v>
      </c>
      <c r="DK51" s="84">
        <f t="shared" si="82"/>
        <v>0</v>
      </c>
      <c r="DL51" s="85">
        <v>0</v>
      </c>
      <c r="DM51" s="13" t="e">
        <f>SUM(DK51/DM43)</f>
        <v>#DIV/0!</v>
      </c>
      <c r="DO51" s="84">
        <f t="shared" si="83"/>
        <v>100</v>
      </c>
      <c r="DP51" s="85">
        <v>0</v>
      </c>
      <c r="DQ51" s="13">
        <f>SUM(DO51/DQ43)</f>
        <v>7.0175438596491229E-3</v>
      </c>
      <c r="DS51" s="84">
        <f t="shared" si="84"/>
        <v>0</v>
      </c>
      <c r="DT51" s="85">
        <v>0</v>
      </c>
      <c r="DU51" s="13" t="e">
        <f>SUM(DS51/DU43)</f>
        <v>#DIV/0!</v>
      </c>
      <c r="DW51" s="84">
        <f t="shared" si="85"/>
        <v>110</v>
      </c>
      <c r="DX51" s="85">
        <v>0</v>
      </c>
      <c r="DY51" s="13">
        <f>SUM(DW51/DY43)</f>
        <v>7.7192982456140355E-3</v>
      </c>
      <c r="EA51" s="84">
        <f t="shared" si="86"/>
        <v>30</v>
      </c>
      <c r="EB51" s="85">
        <v>0</v>
      </c>
      <c r="EC51" s="13" t="e">
        <f>SUM(EA51/EC43)</f>
        <v>#DIV/0!</v>
      </c>
      <c r="EE51" s="84">
        <f t="shared" si="87"/>
        <v>20</v>
      </c>
      <c r="EF51" s="85">
        <v>0</v>
      </c>
      <c r="EG51" s="13">
        <f>SUM(EE51/EG43)</f>
        <v>1.1074197120708748E-3</v>
      </c>
      <c r="EI51" s="84">
        <f t="shared" si="88"/>
        <v>18</v>
      </c>
      <c r="EJ51" s="85">
        <v>0</v>
      </c>
      <c r="EK51" s="13" t="e">
        <f>SUM(EI51/EK43)</f>
        <v>#DIV/0!</v>
      </c>
      <c r="EQ51" s="84">
        <f t="shared" si="89"/>
        <v>0</v>
      </c>
      <c r="ER51" s="85">
        <f t="shared" si="90"/>
        <v>0</v>
      </c>
      <c r="ES51" s="13" t="e">
        <f>SUM(ER51/ES43)</f>
        <v>#DIV/0!</v>
      </c>
      <c r="EU51" s="84">
        <f t="shared" si="91"/>
        <v>0</v>
      </c>
      <c r="EV51" s="85">
        <v>0</v>
      </c>
      <c r="EW51" s="13" t="e">
        <f>SUM(EU51/EW43)</f>
        <v>#DIV/0!</v>
      </c>
      <c r="EY51" s="84">
        <f t="shared" si="92"/>
        <v>0</v>
      </c>
      <c r="EZ51" s="85">
        <v>0</v>
      </c>
      <c r="FA51" s="13" t="e">
        <f>SUM(EY51/FA43)</f>
        <v>#DIV/0!</v>
      </c>
    </row>
    <row r="52" spans="1:157" hidden="1" x14ac:dyDescent="0.25">
      <c r="A52" s="26" t="s">
        <v>9</v>
      </c>
      <c r="C52" s="72">
        <v>41</v>
      </c>
      <c r="D52" s="73">
        <f t="shared" si="51"/>
        <v>82</v>
      </c>
      <c r="E52" s="52">
        <f t="shared" si="52"/>
        <v>6.902356902356902E-3</v>
      </c>
      <c r="G52" s="27">
        <v>100</v>
      </c>
      <c r="H52" s="75">
        <v>0</v>
      </c>
      <c r="I52" s="75"/>
      <c r="J52" s="55">
        <f t="shared" si="49"/>
        <v>2.2222222222222223E-2</v>
      </c>
      <c r="L52" s="29">
        <v>20</v>
      </c>
      <c r="M52" s="77">
        <f t="shared" si="53"/>
        <v>40</v>
      </c>
      <c r="N52" s="58">
        <f t="shared" si="54"/>
        <v>1.8518518518518517E-2</v>
      </c>
      <c r="P52" s="78">
        <v>28</v>
      </c>
      <c r="Q52" s="79">
        <f t="shared" si="55"/>
        <v>56</v>
      </c>
      <c r="R52" s="60">
        <f t="shared" si="56"/>
        <v>3.3333333333333333E-2</v>
      </c>
      <c r="T52" s="81">
        <v>90</v>
      </c>
      <c r="U52" s="82">
        <f t="shared" si="57"/>
        <v>180</v>
      </c>
      <c r="V52" s="62">
        <f t="shared" si="58"/>
        <v>2.0454545454545454E-2</v>
      </c>
      <c r="X52" s="88">
        <f t="shared" si="59"/>
        <v>40</v>
      </c>
      <c r="Y52" s="90">
        <f t="shared" si="60"/>
        <v>80</v>
      </c>
      <c r="Z52" s="64">
        <f>SUM(Y52/Z43)</f>
        <v>1.9047619047619049E-2</v>
      </c>
      <c r="AB52" s="91">
        <f t="shared" si="61"/>
        <v>120</v>
      </c>
      <c r="AC52" s="93">
        <v>0</v>
      </c>
      <c r="AD52" s="70">
        <f>SUM(AB52/AD43)</f>
        <v>0.02</v>
      </c>
      <c r="AF52" s="96">
        <f t="shared" si="62"/>
        <v>80</v>
      </c>
      <c r="AG52" s="75">
        <f t="shared" si="63"/>
        <v>160</v>
      </c>
      <c r="AH52" s="55">
        <f>SUM(AG52/AH43)</f>
        <v>2.0253164556962026E-2</v>
      </c>
      <c r="AJ52" s="106">
        <f t="shared" si="64"/>
        <v>90</v>
      </c>
      <c r="AK52" s="77">
        <f t="shared" si="65"/>
        <v>180</v>
      </c>
      <c r="AL52" s="58">
        <f>SUM(AK52/AL43)</f>
        <v>1.9565217391304349E-2</v>
      </c>
      <c r="AN52" s="108">
        <f t="shared" si="66"/>
        <v>280</v>
      </c>
      <c r="AO52" s="110">
        <v>0</v>
      </c>
      <c r="AP52" s="60">
        <f>SUM(AN52/AP43)</f>
        <v>1.9178082191780823E-2</v>
      </c>
      <c r="AR52" s="81">
        <f t="shared" si="67"/>
        <v>260</v>
      </c>
      <c r="AS52" s="94">
        <v>0</v>
      </c>
      <c r="AT52" s="94"/>
      <c r="AU52" s="62">
        <f>SUM(AR52/AU43)</f>
        <v>0.02</v>
      </c>
      <c r="AW52" s="88">
        <f t="shared" si="68"/>
        <v>0</v>
      </c>
      <c r="AX52" s="88"/>
      <c r="AY52" s="88"/>
      <c r="AZ52" s="88"/>
      <c r="BA52" s="90">
        <v>0</v>
      </c>
      <c r="BB52" s="64">
        <f>SUM(AW52/BB43)</f>
        <v>0</v>
      </c>
      <c r="BD52" s="91">
        <f t="shared" si="69"/>
        <v>210</v>
      </c>
      <c r="BE52" s="93">
        <v>0</v>
      </c>
      <c r="BF52" s="93"/>
      <c r="BG52" s="70">
        <f>SUM(BD52/BG43)</f>
        <v>2.0192307692307693E-2</v>
      </c>
      <c r="BI52" s="96">
        <f t="shared" si="70"/>
        <v>40</v>
      </c>
      <c r="BJ52" s="75">
        <v>0</v>
      </c>
      <c r="BK52" s="55">
        <f>SUM(BI52/BK43)</f>
        <v>2.1052631578947368E-2</v>
      </c>
      <c r="BM52" s="106">
        <f t="shared" si="71"/>
        <v>10</v>
      </c>
      <c r="BN52" s="77">
        <v>0</v>
      </c>
      <c r="BO52" s="58" t="e">
        <f>SUM(BM52/BO43)</f>
        <v>#DIV/0!</v>
      </c>
      <c r="BQ52" s="108">
        <f t="shared" si="72"/>
        <v>40</v>
      </c>
      <c r="BR52" s="79">
        <v>0</v>
      </c>
      <c r="BS52" s="60" t="e">
        <f>SUM(BQ52/BS43)</f>
        <v>#DIV/0!</v>
      </c>
      <c r="BU52" s="81">
        <f t="shared" si="73"/>
        <v>80</v>
      </c>
      <c r="BV52" s="82">
        <v>0</v>
      </c>
      <c r="BW52" s="62" t="e">
        <f>SUM(BU52/BW43)</f>
        <v>#DIV/0!</v>
      </c>
      <c r="BY52" s="84">
        <f t="shared" si="74"/>
        <v>30</v>
      </c>
      <c r="BZ52" s="85">
        <f t="shared" si="50"/>
        <v>60</v>
      </c>
      <c r="CA52" s="85"/>
      <c r="CB52" s="13" t="e">
        <f>SUM(BZ52/CB43)</f>
        <v>#DIV/0!</v>
      </c>
      <c r="CD52" s="84">
        <f t="shared" si="75"/>
        <v>240</v>
      </c>
      <c r="CE52" s="85">
        <v>0</v>
      </c>
      <c r="CF52" s="85"/>
      <c r="CG52" s="13" t="e">
        <f>SUM(CD52/CG43)</f>
        <v>#DIV/0!</v>
      </c>
      <c r="CI52" s="84">
        <f t="shared" si="76"/>
        <v>210</v>
      </c>
      <c r="CJ52" s="85">
        <v>0</v>
      </c>
      <c r="CK52" s="85"/>
      <c r="CL52" s="13" t="e">
        <f>SUM(CI52/CL43)</f>
        <v>#DIV/0!</v>
      </c>
      <c r="CN52" s="84">
        <f t="shared" si="77"/>
        <v>10</v>
      </c>
      <c r="CO52" s="85">
        <f t="shared" si="78"/>
        <v>20</v>
      </c>
      <c r="CP52" s="13" t="e">
        <f>SUM(CO52/CP43)</f>
        <v>#DIV/0!</v>
      </c>
      <c r="CR52" s="84">
        <f t="shared" si="79"/>
        <v>350</v>
      </c>
      <c r="CS52" s="85">
        <v>0</v>
      </c>
      <c r="CT52" s="13" t="e">
        <f>SUM(CR52/CT43)</f>
        <v>#DIV/0!</v>
      </c>
      <c r="CV52" s="84">
        <f t="shared" si="80"/>
        <v>400</v>
      </c>
      <c r="CW52" s="85">
        <v>0</v>
      </c>
      <c r="CX52" s="13" t="e">
        <f>SUM(CV52/CX43)</f>
        <v>#DIV/0!</v>
      </c>
      <c r="DG52" s="84">
        <f t="shared" si="81"/>
        <v>30</v>
      </c>
      <c r="DH52" s="85">
        <v>0</v>
      </c>
      <c r="DI52" s="13" t="e">
        <f>SUM(DG52/DI43)</f>
        <v>#DIV/0!</v>
      </c>
      <c r="DK52" s="84">
        <f t="shared" si="82"/>
        <v>0</v>
      </c>
      <c r="DL52" s="85">
        <v>0</v>
      </c>
      <c r="DM52" s="13" t="e">
        <f>SUM(DK52/DM43)</f>
        <v>#DIV/0!</v>
      </c>
      <c r="DO52" s="84">
        <f t="shared" si="83"/>
        <v>300</v>
      </c>
      <c r="DP52" s="85">
        <v>0</v>
      </c>
      <c r="DQ52" s="13">
        <f>SUM(DO52/DQ43)</f>
        <v>2.1052631578947368E-2</v>
      </c>
      <c r="DS52" s="84">
        <f t="shared" si="84"/>
        <v>0</v>
      </c>
      <c r="DT52" s="85">
        <v>0</v>
      </c>
      <c r="DU52" s="13" t="e">
        <f>SUM(DS52/DU43)</f>
        <v>#DIV/0!</v>
      </c>
      <c r="DW52" s="84">
        <f t="shared" si="85"/>
        <v>310</v>
      </c>
      <c r="DX52" s="85">
        <v>0</v>
      </c>
      <c r="DY52" s="13">
        <f>SUM(DW52/DY43)</f>
        <v>2.175438596491228E-2</v>
      </c>
      <c r="EA52" s="84">
        <f t="shared" si="86"/>
        <v>84</v>
      </c>
      <c r="EB52" s="85">
        <v>0</v>
      </c>
      <c r="EC52" s="13" t="e">
        <f>SUM(EA52/EC43)</f>
        <v>#DIV/0!</v>
      </c>
      <c r="EE52" s="84">
        <f t="shared" si="87"/>
        <v>170</v>
      </c>
      <c r="EF52" s="85">
        <v>0</v>
      </c>
      <c r="EG52" s="13">
        <f>SUM(EE52/EG43)</f>
        <v>9.4130675526024367E-3</v>
      </c>
      <c r="EI52" s="84">
        <f t="shared" si="88"/>
        <v>162</v>
      </c>
      <c r="EJ52" s="85">
        <v>0</v>
      </c>
      <c r="EK52" s="13" t="e">
        <f>SUM(EI52/EK43)</f>
        <v>#DIV/0!</v>
      </c>
      <c r="EQ52" s="84">
        <f t="shared" si="89"/>
        <v>0</v>
      </c>
      <c r="ER52" s="85">
        <f t="shared" si="90"/>
        <v>0</v>
      </c>
      <c r="ES52" s="13" t="e">
        <f>SUM(ER52/ES43)</f>
        <v>#DIV/0!</v>
      </c>
      <c r="EU52" s="84">
        <f t="shared" si="91"/>
        <v>0</v>
      </c>
      <c r="EV52" s="85">
        <v>0</v>
      </c>
      <c r="EW52" s="13" t="e">
        <f>SUM(EU52/EW43)</f>
        <v>#DIV/0!</v>
      </c>
      <c r="EY52" s="84">
        <f t="shared" si="92"/>
        <v>0</v>
      </c>
      <c r="EZ52" s="85">
        <v>0</v>
      </c>
      <c r="FA52" s="13" t="e">
        <f>SUM(EY52/FA43)</f>
        <v>#DIV/0!</v>
      </c>
    </row>
    <row r="53" spans="1:157" hidden="1" x14ac:dyDescent="0.25">
      <c r="A53" s="26" t="s">
        <v>10</v>
      </c>
      <c r="C53" s="72">
        <v>21</v>
      </c>
      <c r="D53" s="73">
        <f t="shared" si="51"/>
        <v>42</v>
      </c>
      <c r="E53" s="52">
        <f t="shared" si="52"/>
        <v>3.5353535353535356E-3</v>
      </c>
      <c r="G53" s="27">
        <v>60</v>
      </c>
      <c r="H53" s="75">
        <v>0</v>
      </c>
      <c r="I53" s="75"/>
      <c r="J53" s="55">
        <f t="shared" si="49"/>
        <v>1.3333333333333334E-2</v>
      </c>
      <c r="L53" s="29">
        <v>20</v>
      </c>
      <c r="M53" s="77">
        <f t="shared" si="53"/>
        <v>40</v>
      </c>
      <c r="N53" s="58">
        <f t="shared" si="54"/>
        <v>1.8518518518518517E-2</v>
      </c>
      <c r="P53" s="78">
        <v>12</v>
      </c>
      <c r="Q53" s="79">
        <f t="shared" si="55"/>
        <v>24</v>
      </c>
      <c r="R53" s="60">
        <f t="shared" si="56"/>
        <v>1.4285714285714285E-2</v>
      </c>
      <c r="T53" s="81">
        <v>80</v>
      </c>
      <c r="U53" s="82">
        <f t="shared" si="57"/>
        <v>160</v>
      </c>
      <c r="V53" s="62">
        <f t="shared" si="58"/>
        <v>1.8181818181818181E-2</v>
      </c>
      <c r="X53" s="88">
        <f t="shared" si="59"/>
        <v>40</v>
      </c>
      <c r="Y53" s="90">
        <f t="shared" si="60"/>
        <v>80</v>
      </c>
      <c r="Z53" s="64">
        <f>SUM(Y53/Z43)</f>
        <v>1.9047619047619049E-2</v>
      </c>
      <c r="AB53" s="91">
        <f t="shared" si="61"/>
        <v>110</v>
      </c>
      <c r="AC53" s="93">
        <v>0</v>
      </c>
      <c r="AD53" s="70">
        <f>SUM(AB53/AD43)</f>
        <v>1.8333333333333333E-2</v>
      </c>
      <c r="AF53" s="96">
        <f t="shared" si="62"/>
        <v>80</v>
      </c>
      <c r="AG53" s="75">
        <f t="shared" si="63"/>
        <v>160</v>
      </c>
      <c r="AH53" s="55">
        <f>SUM(AG53/AH43)</f>
        <v>2.0253164556962026E-2</v>
      </c>
      <c r="AJ53" s="106">
        <f t="shared" si="64"/>
        <v>80</v>
      </c>
      <c r="AK53" s="77">
        <f t="shared" si="65"/>
        <v>160</v>
      </c>
      <c r="AL53" s="58">
        <f>SUM(AK53/AL43)</f>
        <v>1.7391304347826087E-2</v>
      </c>
      <c r="AN53" s="108">
        <f t="shared" si="66"/>
        <v>240</v>
      </c>
      <c r="AO53" s="110">
        <v>0</v>
      </c>
      <c r="AP53" s="60">
        <f>SUM(AN53/AP43)</f>
        <v>1.643835616438356E-2</v>
      </c>
      <c r="AR53" s="81">
        <f t="shared" si="67"/>
        <v>180</v>
      </c>
      <c r="AS53" s="94">
        <v>0</v>
      </c>
      <c r="AT53" s="94"/>
      <c r="AU53" s="62">
        <f>SUM(AR53/AU43)</f>
        <v>1.3846153846153847E-2</v>
      </c>
      <c r="AW53" s="88">
        <f t="shared" si="68"/>
        <v>0</v>
      </c>
      <c r="AX53" s="88"/>
      <c r="AY53" s="88"/>
      <c r="AZ53" s="88"/>
      <c r="BA53" s="90">
        <v>0</v>
      </c>
      <c r="BB53" s="64">
        <f>SUM(AW53/BB43)</f>
        <v>0</v>
      </c>
      <c r="BD53" s="91">
        <f t="shared" si="69"/>
        <v>160</v>
      </c>
      <c r="BE53" s="93">
        <v>0</v>
      </c>
      <c r="BF53" s="93"/>
      <c r="BG53" s="70">
        <f>SUM(BD53/BG43)</f>
        <v>1.5384615384615385E-2</v>
      </c>
      <c r="BI53" s="96">
        <f t="shared" si="70"/>
        <v>30</v>
      </c>
      <c r="BJ53" s="75">
        <v>0</v>
      </c>
      <c r="BK53" s="55">
        <f>SUM(BI53/BK43)</f>
        <v>1.5789473684210527E-2</v>
      </c>
      <c r="BM53" s="106">
        <f t="shared" si="71"/>
        <v>10</v>
      </c>
      <c r="BN53" s="77">
        <v>0</v>
      </c>
      <c r="BO53" s="58" t="e">
        <f>SUM(BM53/BO43)</f>
        <v>#DIV/0!</v>
      </c>
      <c r="BQ53" s="108">
        <f t="shared" si="72"/>
        <v>30</v>
      </c>
      <c r="BR53" s="79">
        <v>0</v>
      </c>
      <c r="BS53" s="60" t="e">
        <f>SUM(BQ53/BS43)</f>
        <v>#DIV/0!</v>
      </c>
      <c r="BU53" s="81">
        <f t="shared" si="73"/>
        <v>70</v>
      </c>
      <c r="BV53" s="82">
        <v>0</v>
      </c>
      <c r="BW53" s="62" t="e">
        <f>SUM(BU53/BW43)</f>
        <v>#DIV/0!</v>
      </c>
      <c r="BY53" s="84">
        <f t="shared" si="74"/>
        <v>20</v>
      </c>
      <c r="BZ53" s="85">
        <f t="shared" si="50"/>
        <v>40</v>
      </c>
      <c r="CA53" s="85"/>
      <c r="CB53" s="13" t="e">
        <f>SUM(BZ53/CB43)</f>
        <v>#DIV/0!</v>
      </c>
      <c r="CD53" s="84">
        <f t="shared" si="75"/>
        <v>200</v>
      </c>
      <c r="CE53" s="85">
        <v>0</v>
      </c>
      <c r="CF53" s="85"/>
      <c r="CG53" s="13" t="e">
        <f>SUM(CD53/CG43)</f>
        <v>#DIV/0!</v>
      </c>
      <c r="CI53" s="84">
        <f t="shared" si="76"/>
        <v>155</v>
      </c>
      <c r="CJ53" s="85">
        <v>0</v>
      </c>
      <c r="CK53" s="85"/>
      <c r="CL53" s="13" t="e">
        <f>SUM(CI53/CL43)</f>
        <v>#DIV/0!</v>
      </c>
      <c r="CN53" s="84">
        <f t="shared" si="77"/>
        <v>10</v>
      </c>
      <c r="CO53" s="85">
        <f t="shared" si="78"/>
        <v>20</v>
      </c>
      <c r="CP53" s="13" t="e">
        <f>SUM(CO53/CP43)</f>
        <v>#DIV/0!</v>
      </c>
      <c r="CR53" s="84">
        <f t="shared" si="79"/>
        <v>260</v>
      </c>
      <c r="CS53" s="85">
        <v>0</v>
      </c>
      <c r="CT53" s="13" t="e">
        <f>SUM(CR53/CT43)</f>
        <v>#DIV/0!</v>
      </c>
      <c r="CV53" s="84">
        <f t="shared" si="80"/>
        <v>320</v>
      </c>
      <c r="CW53" s="85">
        <v>0</v>
      </c>
      <c r="CX53" s="13" t="e">
        <f>SUM(CV53/CX43)</f>
        <v>#DIV/0!</v>
      </c>
      <c r="DG53" s="84">
        <f t="shared" si="81"/>
        <v>30</v>
      </c>
      <c r="DH53" s="85">
        <v>0</v>
      </c>
      <c r="DI53" s="13" t="e">
        <f>SUM(DG53/DI43)</f>
        <v>#DIV/0!</v>
      </c>
      <c r="DK53" s="84">
        <f t="shared" si="82"/>
        <v>0</v>
      </c>
      <c r="DL53" s="85">
        <v>0</v>
      </c>
      <c r="DM53" s="13" t="e">
        <f>SUM(DK53/DM43)</f>
        <v>#DIV/0!</v>
      </c>
      <c r="DO53" s="84">
        <f t="shared" si="83"/>
        <v>230</v>
      </c>
      <c r="DP53" s="85">
        <v>0</v>
      </c>
      <c r="DQ53" s="13">
        <f>SUM(DO53/DQ43)</f>
        <v>1.6140350877192983E-2</v>
      </c>
      <c r="DS53" s="84">
        <f t="shared" si="84"/>
        <v>0</v>
      </c>
      <c r="DT53" s="85">
        <v>0</v>
      </c>
      <c r="DU53" s="13" t="e">
        <f>SUM(DS53/DU43)</f>
        <v>#DIV/0!</v>
      </c>
      <c r="DW53" s="84">
        <f t="shared" si="85"/>
        <v>270</v>
      </c>
      <c r="DX53" s="85">
        <v>0</v>
      </c>
      <c r="DY53" s="13">
        <f>SUM(DW53/DY43)</f>
        <v>1.8947368421052633E-2</v>
      </c>
      <c r="EA53" s="84">
        <f t="shared" si="86"/>
        <v>72</v>
      </c>
      <c r="EB53" s="85">
        <v>0</v>
      </c>
      <c r="EC53" s="13" t="e">
        <f>SUM(EA53/EC43)</f>
        <v>#DIV/0!</v>
      </c>
      <c r="EE53" s="84">
        <f t="shared" si="87"/>
        <v>60</v>
      </c>
      <c r="EF53" s="85">
        <v>0</v>
      </c>
      <c r="EG53" s="13">
        <f>SUM(EE53/EG43)</f>
        <v>3.3222591362126247E-3</v>
      </c>
      <c r="EI53" s="84">
        <f t="shared" si="88"/>
        <v>36</v>
      </c>
      <c r="EJ53" s="85">
        <v>0</v>
      </c>
      <c r="EK53" s="13" t="e">
        <f>SUM(EI53/EK43)</f>
        <v>#DIV/0!</v>
      </c>
      <c r="EQ53" s="84">
        <f t="shared" si="89"/>
        <v>0</v>
      </c>
      <c r="ER53" s="85">
        <f t="shared" si="90"/>
        <v>0</v>
      </c>
      <c r="ES53" s="13" t="e">
        <f>SUM(ER53/ES43)</f>
        <v>#DIV/0!</v>
      </c>
      <c r="EU53" s="84">
        <f t="shared" si="91"/>
        <v>0</v>
      </c>
      <c r="EV53" s="85">
        <v>0</v>
      </c>
      <c r="EW53" s="13" t="e">
        <f>SUM(EU53/EW43)</f>
        <v>#DIV/0!</v>
      </c>
      <c r="EY53" s="84">
        <f t="shared" si="92"/>
        <v>0</v>
      </c>
      <c r="EZ53" s="85">
        <v>0</v>
      </c>
      <c r="FA53" s="13" t="e">
        <f>SUM(EY53/FA43)</f>
        <v>#DIV/0!</v>
      </c>
    </row>
    <row r="54" spans="1:157" hidden="1" x14ac:dyDescent="0.25">
      <c r="A54" s="26" t="s">
        <v>11</v>
      </c>
      <c r="C54" s="72">
        <v>7</v>
      </c>
      <c r="D54" s="73">
        <f t="shared" si="51"/>
        <v>14</v>
      </c>
      <c r="E54" s="52">
        <f t="shared" si="52"/>
        <v>1.1784511784511784E-3</v>
      </c>
      <c r="G54" s="27">
        <v>20</v>
      </c>
      <c r="H54" s="75">
        <v>0</v>
      </c>
      <c r="I54" s="75"/>
      <c r="J54" s="55">
        <f t="shared" si="49"/>
        <v>4.4444444444444444E-3</v>
      </c>
      <c r="L54" s="29">
        <v>10</v>
      </c>
      <c r="M54" s="77">
        <f t="shared" si="53"/>
        <v>20</v>
      </c>
      <c r="N54" s="58">
        <f t="shared" si="54"/>
        <v>9.2592592592592587E-3</v>
      </c>
      <c r="P54" s="78">
        <v>3</v>
      </c>
      <c r="Q54" s="79">
        <f t="shared" si="55"/>
        <v>6</v>
      </c>
      <c r="R54" s="60">
        <f t="shared" si="56"/>
        <v>3.5714285714285713E-3</v>
      </c>
      <c r="T54" s="81">
        <v>20</v>
      </c>
      <c r="U54" s="82">
        <f t="shared" si="57"/>
        <v>40</v>
      </c>
      <c r="V54" s="62">
        <f t="shared" si="58"/>
        <v>4.5454545454545452E-3</v>
      </c>
      <c r="X54" s="88">
        <f t="shared" si="59"/>
        <v>10</v>
      </c>
      <c r="Y54" s="90">
        <f t="shared" si="60"/>
        <v>20</v>
      </c>
      <c r="Z54" s="64">
        <f>SUM(Y54/Z43)</f>
        <v>4.7619047619047623E-3</v>
      </c>
      <c r="AB54" s="91">
        <f t="shared" si="61"/>
        <v>20</v>
      </c>
      <c r="AC54" s="93">
        <v>0</v>
      </c>
      <c r="AD54" s="70">
        <f>SUM(AB54/AD43)</f>
        <v>3.3333333333333335E-3</v>
      </c>
      <c r="AF54" s="96">
        <f t="shared" si="62"/>
        <v>20</v>
      </c>
      <c r="AG54" s="75">
        <f t="shared" si="63"/>
        <v>40</v>
      </c>
      <c r="AH54" s="55">
        <f>SUM(AG54/AH43)</f>
        <v>5.0632911392405064E-3</v>
      </c>
      <c r="AJ54" s="106">
        <f t="shared" si="64"/>
        <v>20</v>
      </c>
      <c r="AK54" s="77">
        <f t="shared" si="65"/>
        <v>40</v>
      </c>
      <c r="AL54" s="58">
        <f>SUM(AK54/AL43)</f>
        <v>4.3478260869565218E-3</v>
      </c>
      <c r="AN54" s="108">
        <f t="shared" si="66"/>
        <v>60</v>
      </c>
      <c r="AO54" s="110">
        <v>0</v>
      </c>
      <c r="AP54" s="60">
        <f>SUM(AN54/AP43)</f>
        <v>4.10958904109589E-3</v>
      </c>
      <c r="AR54" s="81">
        <f t="shared" si="67"/>
        <v>40</v>
      </c>
      <c r="AS54" s="94">
        <v>0</v>
      </c>
      <c r="AT54" s="94"/>
      <c r="AU54" s="62">
        <f>SUM(AR54/AU43)</f>
        <v>3.0769230769230769E-3</v>
      </c>
      <c r="AW54" s="88">
        <f t="shared" si="68"/>
        <v>0</v>
      </c>
      <c r="AX54" s="88"/>
      <c r="AY54" s="88"/>
      <c r="AZ54" s="88"/>
      <c r="BA54" s="90">
        <v>0</v>
      </c>
      <c r="BB54" s="64">
        <f>SUM(AW54/BB43)</f>
        <v>0</v>
      </c>
      <c r="BD54" s="91">
        <f t="shared" si="69"/>
        <v>30</v>
      </c>
      <c r="BE54" s="93">
        <v>0</v>
      </c>
      <c r="BF54" s="93"/>
      <c r="BG54" s="70">
        <f>SUM(BD54/BG43)</f>
        <v>2.8846153846153848E-3</v>
      </c>
      <c r="BI54" s="96">
        <f t="shared" si="70"/>
        <v>10</v>
      </c>
      <c r="BJ54" s="75">
        <v>0</v>
      </c>
      <c r="BK54" s="55">
        <f>SUM(BI54/BK43)</f>
        <v>5.263157894736842E-3</v>
      </c>
      <c r="BM54" s="106">
        <f t="shared" si="71"/>
        <v>10</v>
      </c>
      <c r="BN54" s="77">
        <v>0</v>
      </c>
      <c r="BO54" s="58" t="e">
        <f>SUM(BM54/BO43)</f>
        <v>#DIV/0!</v>
      </c>
      <c r="BQ54" s="108">
        <f t="shared" si="72"/>
        <v>10</v>
      </c>
      <c r="BR54" s="79">
        <v>0</v>
      </c>
      <c r="BS54" s="60" t="e">
        <f>SUM(BQ54/BS43)</f>
        <v>#DIV/0!</v>
      </c>
      <c r="BU54" s="81">
        <f t="shared" si="73"/>
        <v>15</v>
      </c>
      <c r="BV54" s="82">
        <v>0</v>
      </c>
      <c r="BW54" s="62" t="e">
        <f>SUM(BU54/BW43)</f>
        <v>#DIV/0!</v>
      </c>
      <c r="BY54" s="84">
        <f t="shared" si="74"/>
        <v>10</v>
      </c>
      <c r="BZ54" s="85">
        <f t="shared" si="50"/>
        <v>20</v>
      </c>
      <c r="CA54" s="85"/>
      <c r="CB54" s="13" t="e">
        <f>SUM(BZ54/CB43)</f>
        <v>#DIV/0!</v>
      </c>
      <c r="CD54" s="84">
        <f t="shared" si="75"/>
        <v>35</v>
      </c>
      <c r="CE54" s="85">
        <v>0</v>
      </c>
      <c r="CF54" s="85"/>
      <c r="CG54" s="13" t="e">
        <f>SUM(CD54/CG43)</f>
        <v>#DIV/0!</v>
      </c>
      <c r="CI54" s="84">
        <f t="shared" si="76"/>
        <v>25</v>
      </c>
      <c r="CJ54" s="85">
        <v>0</v>
      </c>
      <c r="CK54" s="85"/>
      <c r="CL54" s="13" t="e">
        <f>SUM(CI54/CL43)</f>
        <v>#DIV/0!</v>
      </c>
      <c r="CN54" s="84">
        <f t="shared" si="77"/>
        <v>0</v>
      </c>
      <c r="CO54" s="85">
        <f t="shared" si="78"/>
        <v>0</v>
      </c>
      <c r="CP54" s="13" t="e">
        <f>SUM(CO54/CP43)</f>
        <v>#DIV/0!</v>
      </c>
      <c r="CR54" s="84">
        <f t="shared" si="79"/>
        <v>40</v>
      </c>
      <c r="CS54" s="85">
        <v>0</v>
      </c>
      <c r="CT54" s="13" t="e">
        <f>SUM(CR54/CT43)</f>
        <v>#DIV/0!</v>
      </c>
      <c r="CV54" s="84">
        <f t="shared" si="80"/>
        <v>50</v>
      </c>
      <c r="CW54" s="85">
        <v>0</v>
      </c>
      <c r="CX54" s="13" t="e">
        <f>SUM(CV54/CX43)</f>
        <v>#DIV/0!</v>
      </c>
      <c r="DG54" s="84">
        <f t="shared" si="81"/>
        <v>10</v>
      </c>
      <c r="DH54" s="85">
        <v>0</v>
      </c>
      <c r="DI54" s="13" t="e">
        <f>SUM(DG54/DI43)</f>
        <v>#DIV/0!</v>
      </c>
      <c r="DK54" s="84">
        <f t="shared" si="82"/>
        <v>0</v>
      </c>
      <c r="DL54" s="85">
        <v>0</v>
      </c>
      <c r="DM54" s="13" t="e">
        <f>SUM(DK54/DM43)</f>
        <v>#DIV/0!</v>
      </c>
      <c r="DO54" s="84">
        <f t="shared" si="83"/>
        <v>50</v>
      </c>
      <c r="DP54" s="85">
        <v>0</v>
      </c>
      <c r="DQ54" s="13">
        <f>SUM(DO54/DQ43)</f>
        <v>3.5087719298245615E-3</v>
      </c>
      <c r="DS54" s="84">
        <f t="shared" si="84"/>
        <v>0</v>
      </c>
      <c r="DT54" s="85">
        <v>0</v>
      </c>
      <c r="DU54" s="13" t="e">
        <f>SUM(DS54/DU43)</f>
        <v>#DIV/0!</v>
      </c>
      <c r="DW54" s="84">
        <f t="shared" si="85"/>
        <v>50</v>
      </c>
      <c r="DX54" s="85">
        <v>0</v>
      </c>
      <c r="DY54" s="13">
        <f>SUM(DW54/DY43)</f>
        <v>3.5087719298245615E-3</v>
      </c>
      <c r="EA54" s="84">
        <f t="shared" si="86"/>
        <v>18</v>
      </c>
      <c r="EB54" s="85">
        <v>0</v>
      </c>
      <c r="EC54" s="13" t="e">
        <f>SUM(EA54/EC43)</f>
        <v>#DIV/0!</v>
      </c>
      <c r="EE54" s="84">
        <f t="shared" si="87"/>
        <v>20</v>
      </c>
      <c r="EF54" s="85">
        <v>0</v>
      </c>
      <c r="EG54" s="13">
        <f>SUM(EE54/EG43)</f>
        <v>1.1074197120708748E-3</v>
      </c>
      <c r="EI54" s="84">
        <f t="shared" si="88"/>
        <v>12</v>
      </c>
      <c r="EJ54" s="85">
        <v>0</v>
      </c>
      <c r="EK54" s="13" t="e">
        <f>SUM(EI54/EK43)</f>
        <v>#DIV/0!</v>
      </c>
      <c r="EQ54" s="84">
        <f t="shared" si="89"/>
        <v>0</v>
      </c>
      <c r="ER54" s="85">
        <f t="shared" si="90"/>
        <v>0</v>
      </c>
      <c r="ES54" s="13" t="e">
        <f>SUM(ER54/ES43)</f>
        <v>#DIV/0!</v>
      </c>
      <c r="EU54" s="84">
        <f t="shared" si="91"/>
        <v>0</v>
      </c>
      <c r="EV54" s="85">
        <v>0</v>
      </c>
      <c r="EW54" s="13" t="e">
        <f>SUM(EU54/EW43)</f>
        <v>#DIV/0!</v>
      </c>
      <c r="EY54" s="84">
        <f t="shared" si="92"/>
        <v>0</v>
      </c>
      <c r="EZ54" s="85">
        <v>0</v>
      </c>
      <c r="FA54" s="13" t="e">
        <f>SUM(EY54/FA43)</f>
        <v>#DIV/0!</v>
      </c>
    </row>
    <row r="55" spans="1:157" hidden="1" x14ac:dyDescent="0.25">
      <c r="A55" s="26" t="s">
        <v>12</v>
      </c>
      <c r="C55" s="72">
        <v>37</v>
      </c>
      <c r="D55" s="73">
        <f t="shared" si="51"/>
        <v>74</v>
      </c>
      <c r="E55" s="52">
        <f t="shared" si="52"/>
        <v>6.2289562289562289E-3</v>
      </c>
      <c r="G55" s="27">
        <v>70</v>
      </c>
      <c r="H55" s="75">
        <v>0</v>
      </c>
      <c r="I55" s="75"/>
      <c r="J55" s="55">
        <f t="shared" si="49"/>
        <v>1.5555555555555555E-2</v>
      </c>
      <c r="L55" s="29">
        <v>20</v>
      </c>
      <c r="M55" s="77">
        <f t="shared" si="53"/>
        <v>40</v>
      </c>
      <c r="N55" s="58">
        <f t="shared" si="54"/>
        <v>1.8518518518518517E-2</v>
      </c>
      <c r="P55" s="78">
        <v>23</v>
      </c>
      <c r="Q55" s="79">
        <f t="shared" si="55"/>
        <v>46</v>
      </c>
      <c r="R55" s="60">
        <f t="shared" si="56"/>
        <v>2.7380952380952381E-2</v>
      </c>
      <c r="T55" s="81">
        <v>90</v>
      </c>
      <c r="U55" s="82">
        <f t="shared" si="57"/>
        <v>180</v>
      </c>
      <c r="V55" s="62">
        <f t="shared" si="58"/>
        <v>2.0454545454545454E-2</v>
      </c>
      <c r="X55" s="88">
        <f t="shared" si="59"/>
        <v>50</v>
      </c>
      <c r="Y55" s="90">
        <f t="shared" si="60"/>
        <v>100</v>
      </c>
      <c r="Z55" s="64">
        <f>SUM(Y55/Z43)</f>
        <v>2.3809523809523808E-2</v>
      </c>
      <c r="AB55" s="91">
        <f t="shared" si="61"/>
        <v>120</v>
      </c>
      <c r="AC55" s="93">
        <v>0</v>
      </c>
      <c r="AD55" s="70">
        <f>SUM(AB55/AD43)</f>
        <v>0.02</v>
      </c>
      <c r="AF55" s="96">
        <f t="shared" si="62"/>
        <v>80</v>
      </c>
      <c r="AG55" s="75">
        <f t="shared" si="63"/>
        <v>160</v>
      </c>
      <c r="AH55" s="55">
        <f>SUM(AG55/AH43)</f>
        <v>2.0253164556962026E-2</v>
      </c>
      <c r="AJ55" s="106">
        <f t="shared" si="64"/>
        <v>90</v>
      </c>
      <c r="AK55" s="77">
        <f t="shared" si="65"/>
        <v>180</v>
      </c>
      <c r="AL55" s="58">
        <f>SUM(AK55/AL43)</f>
        <v>1.9565217391304349E-2</v>
      </c>
      <c r="AN55" s="108">
        <f t="shared" si="66"/>
        <v>300</v>
      </c>
      <c r="AO55" s="110">
        <v>0</v>
      </c>
      <c r="AP55" s="60">
        <f>SUM(AN55/AP43)</f>
        <v>2.0547945205479451E-2</v>
      </c>
      <c r="AR55" s="81">
        <f t="shared" si="67"/>
        <v>230</v>
      </c>
      <c r="AS55" s="94">
        <v>0</v>
      </c>
      <c r="AT55" s="94"/>
      <c r="AU55" s="62">
        <f>SUM(AR55/AU43)</f>
        <v>1.7692307692307691E-2</v>
      </c>
      <c r="AW55" s="88">
        <f t="shared" si="68"/>
        <v>0</v>
      </c>
      <c r="AX55" s="88"/>
      <c r="AY55" s="88"/>
      <c r="AZ55" s="88"/>
      <c r="BA55" s="90">
        <v>0</v>
      </c>
      <c r="BB55" s="64">
        <f>SUM(AW55/BB43)</f>
        <v>0</v>
      </c>
      <c r="BD55" s="91">
        <f t="shared" si="69"/>
        <v>190</v>
      </c>
      <c r="BE55" s="93">
        <v>0</v>
      </c>
      <c r="BF55" s="93"/>
      <c r="BG55" s="70">
        <f>SUM(BD55/BG43)</f>
        <v>1.826923076923077E-2</v>
      </c>
      <c r="BI55" s="96">
        <f t="shared" si="70"/>
        <v>40</v>
      </c>
      <c r="BJ55" s="75">
        <v>0</v>
      </c>
      <c r="BK55" s="55">
        <f>SUM(BI55/BK43)</f>
        <v>2.1052631578947368E-2</v>
      </c>
      <c r="BM55" s="106">
        <f t="shared" si="71"/>
        <v>10</v>
      </c>
      <c r="BN55" s="77">
        <v>0</v>
      </c>
      <c r="BO55" s="58" t="e">
        <f>SUM(BM55/BO43)</f>
        <v>#DIV/0!</v>
      </c>
      <c r="BQ55" s="108">
        <f t="shared" si="72"/>
        <v>30</v>
      </c>
      <c r="BR55" s="79">
        <v>0</v>
      </c>
      <c r="BS55" s="60" t="e">
        <f>SUM(BQ55/BS43)</f>
        <v>#DIV/0!</v>
      </c>
      <c r="BU55" s="81">
        <f t="shared" si="73"/>
        <v>75</v>
      </c>
      <c r="BV55" s="82">
        <v>0</v>
      </c>
      <c r="BW55" s="62" t="e">
        <f>SUM(BU55/BW43)</f>
        <v>#DIV/0!</v>
      </c>
      <c r="BY55" s="84">
        <f t="shared" si="74"/>
        <v>20</v>
      </c>
      <c r="BZ55" s="85">
        <f t="shared" si="50"/>
        <v>40</v>
      </c>
      <c r="CA55" s="85"/>
      <c r="CB55" s="13" t="e">
        <f>SUM(BZ55/CB43)</f>
        <v>#DIV/0!</v>
      </c>
      <c r="CD55" s="84">
        <f t="shared" si="75"/>
        <v>215</v>
      </c>
      <c r="CE55" s="85">
        <v>0</v>
      </c>
      <c r="CF55" s="85"/>
      <c r="CG55" s="13" t="e">
        <f>SUM(CD55/CG43)</f>
        <v>#DIV/0!</v>
      </c>
      <c r="CI55" s="84">
        <f t="shared" si="76"/>
        <v>155</v>
      </c>
      <c r="CJ55" s="85">
        <v>0</v>
      </c>
      <c r="CK55" s="85"/>
      <c r="CL55" s="13" t="e">
        <f>SUM(CI55/CL43)</f>
        <v>#DIV/0!</v>
      </c>
      <c r="CN55" s="84">
        <f t="shared" si="77"/>
        <v>10</v>
      </c>
      <c r="CO55" s="85">
        <f t="shared" si="78"/>
        <v>20</v>
      </c>
      <c r="CP55" s="13" t="e">
        <f>SUM(CO55/CP43)</f>
        <v>#DIV/0!</v>
      </c>
      <c r="CR55" s="84">
        <f t="shared" si="79"/>
        <v>265</v>
      </c>
      <c r="CS55" s="85">
        <v>0</v>
      </c>
      <c r="CT55" s="13" t="e">
        <f>SUM(CR55/CT43)</f>
        <v>#DIV/0!</v>
      </c>
      <c r="CV55" s="84">
        <f t="shared" si="80"/>
        <v>300</v>
      </c>
      <c r="CW55" s="85">
        <v>0</v>
      </c>
      <c r="CX55" s="13" t="e">
        <f>SUM(CV55/CX43)</f>
        <v>#DIV/0!</v>
      </c>
      <c r="DG55" s="84">
        <f t="shared" si="81"/>
        <v>30</v>
      </c>
      <c r="DH55" s="85">
        <v>0</v>
      </c>
      <c r="DI55" s="13" t="e">
        <f>SUM(DG55/DI43)</f>
        <v>#DIV/0!</v>
      </c>
      <c r="DK55" s="84">
        <f t="shared" si="82"/>
        <v>0</v>
      </c>
      <c r="DL55" s="85">
        <v>0</v>
      </c>
      <c r="DM55" s="13" t="e">
        <f>SUM(DK55/DM43)</f>
        <v>#DIV/0!</v>
      </c>
      <c r="DO55" s="84">
        <f t="shared" si="83"/>
        <v>230</v>
      </c>
      <c r="DP55" s="85">
        <v>0</v>
      </c>
      <c r="DQ55" s="13">
        <f>SUM(DO55/DQ43)</f>
        <v>1.6140350877192983E-2</v>
      </c>
      <c r="DS55" s="84">
        <f t="shared" si="84"/>
        <v>0</v>
      </c>
      <c r="DT55" s="85">
        <v>0</v>
      </c>
      <c r="DU55" s="13" t="e">
        <f>SUM(DS55/DU43)</f>
        <v>#DIV/0!</v>
      </c>
      <c r="DW55" s="84">
        <f t="shared" si="85"/>
        <v>230</v>
      </c>
      <c r="DX55" s="85">
        <v>0</v>
      </c>
      <c r="DY55" s="13">
        <f>SUM(DW55/DY43)</f>
        <v>1.6140350877192983E-2</v>
      </c>
      <c r="EA55" s="84">
        <f t="shared" si="86"/>
        <v>66</v>
      </c>
      <c r="EB55" s="85">
        <v>0</v>
      </c>
      <c r="EC55" s="13" t="e">
        <f>SUM(EA55/EC43)</f>
        <v>#DIV/0!</v>
      </c>
      <c r="EE55" s="84">
        <f t="shared" si="87"/>
        <v>60</v>
      </c>
      <c r="EF55" s="85">
        <v>0</v>
      </c>
      <c r="EG55" s="13">
        <f>SUM(EE55/EG43)</f>
        <v>3.3222591362126247E-3</v>
      </c>
      <c r="EI55" s="84">
        <f t="shared" si="88"/>
        <v>126</v>
      </c>
      <c r="EJ55" s="85">
        <v>0</v>
      </c>
      <c r="EK55" s="13" t="e">
        <f>SUM(EI55/EK43)</f>
        <v>#DIV/0!</v>
      </c>
      <c r="EQ55" s="84">
        <f t="shared" si="89"/>
        <v>0</v>
      </c>
      <c r="ER55" s="85">
        <f t="shared" si="90"/>
        <v>0</v>
      </c>
      <c r="ES55" s="13" t="e">
        <f>SUM(ER55/ES43)</f>
        <v>#DIV/0!</v>
      </c>
      <c r="EU55" s="84">
        <f t="shared" si="91"/>
        <v>0</v>
      </c>
      <c r="EV55" s="85">
        <v>0</v>
      </c>
      <c r="EW55" s="13" t="e">
        <f>SUM(EU55/EW43)</f>
        <v>#DIV/0!</v>
      </c>
      <c r="EY55" s="84">
        <f t="shared" si="92"/>
        <v>0</v>
      </c>
      <c r="EZ55" s="85">
        <v>0</v>
      </c>
      <c r="FA55" s="13" t="e">
        <f>SUM(EY55/FA43)</f>
        <v>#DIV/0!</v>
      </c>
    </row>
    <row r="56" spans="1:157" hidden="1" x14ac:dyDescent="0.25">
      <c r="A56" s="26" t="s">
        <v>13</v>
      </c>
      <c r="C56" s="72">
        <v>60</v>
      </c>
      <c r="D56" s="73">
        <f t="shared" si="51"/>
        <v>120</v>
      </c>
      <c r="E56" s="52">
        <f t="shared" si="52"/>
        <v>1.0101010101010102E-2</v>
      </c>
      <c r="G56" s="27">
        <v>120</v>
      </c>
      <c r="H56" s="75">
        <v>0</v>
      </c>
      <c r="I56" s="75"/>
      <c r="J56" s="55">
        <f t="shared" si="49"/>
        <v>2.6666666666666668E-2</v>
      </c>
      <c r="L56" s="29">
        <v>30</v>
      </c>
      <c r="M56" s="77">
        <f t="shared" si="53"/>
        <v>60</v>
      </c>
      <c r="N56" s="58">
        <f t="shared" si="54"/>
        <v>2.7777777777777776E-2</v>
      </c>
      <c r="P56" s="78">
        <v>58</v>
      </c>
      <c r="Q56" s="79">
        <f t="shared" si="55"/>
        <v>116</v>
      </c>
      <c r="R56" s="60">
        <f t="shared" si="56"/>
        <v>6.9047619047619052E-2</v>
      </c>
      <c r="T56" s="81">
        <v>180</v>
      </c>
      <c r="U56" s="82">
        <f t="shared" si="57"/>
        <v>360</v>
      </c>
      <c r="V56" s="62">
        <f t="shared" si="58"/>
        <v>4.0909090909090909E-2</v>
      </c>
      <c r="X56" s="88">
        <f t="shared" si="59"/>
        <v>90</v>
      </c>
      <c r="Y56" s="90">
        <f t="shared" si="60"/>
        <v>180</v>
      </c>
      <c r="Z56" s="64">
        <f>SUM(Y56/Z43)</f>
        <v>4.2857142857142858E-2</v>
      </c>
      <c r="AB56" s="91">
        <f t="shared" si="61"/>
        <v>260</v>
      </c>
      <c r="AC56" s="93">
        <v>0</v>
      </c>
      <c r="AD56" s="70">
        <f>SUM(AB56/AD43)</f>
        <v>4.3333333333333335E-2</v>
      </c>
      <c r="AF56" s="96">
        <f t="shared" si="62"/>
        <v>180</v>
      </c>
      <c r="AG56" s="75">
        <f t="shared" si="63"/>
        <v>360</v>
      </c>
      <c r="AH56" s="55">
        <f>SUM(AG56/AH43)</f>
        <v>4.5569620253164557E-2</v>
      </c>
      <c r="AJ56" s="106">
        <f t="shared" si="64"/>
        <v>200</v>
      </c>
      <c r="AK56" s="77">
        <f t="shared" si="65"/>
        <v>400</v>
      </c>
      <c r="AL56" s="58">
        <f>SUM(AK56/AL43)</f>
        <v>4.3478260869565216E-2</v>
      </c>
      <c r="AN56" s="108">
        <f t="shared" si="66"/>
        <v>580</v>
      </c>
      <c r="AO56" s="110">
        <v>0</v>
      </c>
      <c r="AP56" s="60">
        <f>SUM(AN56/AP43)</f>
        <v>3.9726027397260277E-2</v>
      </c>
      <c r="AR56" s="81">
        <f t="shared" si="67"/>
        <v>500</v>
      </c>
      <c r="AS56" s="94">
        <v>0</v>
      </c>
      <c r="AT56" s="94"/>
      <c r="AU56" s="62">
        <f>SUM(AR56/AU43)</f>
        <v>3.8461538461538464E-2</v>
      </c>
      <c r="AW56" s="88">
        <f t="shared" si="68"/>
        <v>0</v>
      </c>
      <c r="AX56" s="88"/>
      <c r="AY56" s="88"/>
      <c r="AZ56" s="88"/>
      <c r="BA56" s="90">
        <v>0</v>
      </c>
      <c r="BB56" s="64">
        <f>SUM(AW56/BB43)</f>
        <v>0</v>
      </c>
      <c r="BD56" s="91">
        <f t="shared" si="69"/>
        <v>420</v>
      </c>
      <c r="BE56" s="93">
        <v>0</v>
      </c>
      <c r="BF56" s="93"/>
      <c r="BG56" s="70">
        <f>SUM(BD56/BG43)</f>
        <v>4.0384615384615387E-2</v>
      </c>
      <c r="BI56" s="96">
        <f t="shared" si="70"/>
        <v>80</v>
      </c>
      <c r="BJ56" s="75">
        <v>0</v>
      </c>
      <c r="BK56" s="55">
        <f>SUM(BI56/BK43)</f>
        <v>4.2105263157894736E-2</v>
      </c>
      <c r="BM56" s="106">
        <f t="shared" si="71"/>
        <v>20</v>
      </c>
      <c r="BN56" s="77">
        <v>0</v>
      </c>
      <c r="BO56" s="58" t="e">
        <f>SUM(BM56/BO43)</f>
        <v>#DIV/0!</v>
      </c>
      <c r="BQ56" s="108">
        <f t="shared" si="72"/>
        <v>70</v>
      </c>
      <c r="BR56" s="79">
        <v>0</v>
      </c>
      <c r="BS56" s="60" t="e">
        <f>SUM(BQ56/BS43)</f>
        <v>#DIV/0!</v>
      </c>
      <c r="BU56" s="81">
        <f t="shared" si="73"/>
        <v>170</v>
      </c>
      <c r="BV56" s="82">
        <v>0</v>
      </c>
      <c r="BW56" s="62" t="e">
        <f>SUM(BU56/BW43)</f>
        <v>#DIV/0!</v>
      </c>
      <c r="BY56" s="84">
        <f t="shared" si="74"/>
        <v>50</v>
      </c>
      <c r="BZ56" s="85">
        <f t="shared" si="50"/>
        <v>100</v>
      </c>
      <c r="CA56" s="85"/>
      <c r="CB56" s="13" t="e">
        <f>SUM(BZ56/CB43)</f>
        <v>#DIV/0!</v>
      </c>
      <c r="CD56" s="84">
        <f t="shared" si="75"/>
        <v>500</v>
      </c>
      <c r="CE56" s="85">
        <v>0</v>
      </c>
      <c r="CF56" s="85"/>
      <c r="CG56" s="13" t="e">
        <f>SUM(CD56/CG43)</f>
        <v>#DIV/0!</v>
      </c>
      <c r="CI56" s="84">
        <f t="shared" si="76"/>
        <v>395</v>
      </c>
      <c r="CJ56" s="85">
        <v>0</v>
      </c>
      <c r="CK56" s="85"/>
      <c r="CL56" s="13" t="e">
        <f>SUM(CI56/CL43)</f>
        <v>#DIV/0!</v>
      </c>
      <c r="CN56" s="84">
        <f t="shared" si="77"/>
        <v>10</v>
      </c>
      <c r="CO56" s="85">
        <f t="shared" si="78"/>
        <v>20</v>
      </c>
      <c r="CP56" s="13" t="e">
        <f>SUM(CO56/CP43)</f>
        <v>#DIV/0!</v>
      </c>
      <c r="CR56" s="84">
        <f t="shared" si="79"/>
        <v>665</v>
      </c>
      <c r="CS56" s="85">
        <v>0</v>
      </c>
      <c r="CT56" s="13" t="e">
        <f>SUM(CR56/CT43)</f>
        <v>#DIV/0!</v>
      </c>
      <c r="CV56" s="84">
        <f t="shared" si="80"/>
        <v>925</v>
      </c>
      <c r="CW56" s="85">
        <v>0</v>
      </c>
      <c r="CX56" s="13" t="e">
        <f>SUM(CV56/CX43)</f>
        <v>#DIV/0!</v>
      </c>
      <c r="DG56" s="84">
        <f t="shared" si="81"/>
        <v>70</v>
      </c>
      <c r="DH56" s="85">
        <v>0</v>
      </c>
      <c r="DI56" s="13" t="e">
        <f>SUM(DG56/DI43)</f>
        <v>#DIV/0!</v>
      </c>
      <c r="DK56" s="84">
        <f t="shared" si="82"/>
        <v>0</v>
      </c>
      <c r="DL56" s="85">
        <v>0</v>
      </c>
      <c r="DM56" s="13" t="e">
        <f>SUM(DK56/DM43)</f>
        <v>#DIV/0!</v>
      </c>
      <c r="DO56" s="84">
        <f t="shared" si="83"/>
        <v>790</v>
      </c>
      <c r="DP56" s="85">
        <v>0</v>
      </c>
      <c r="DQ56" s="13">
        <f>SUM(DO56/DQ43)</f>
        <v>5.5438596491228072E-2</v>
      </c>
      <c r="DS56" s="84">
        <f t="shared" si="84"/>
        <v>0</v>
      </c>
      <c r="DT56" s="85">
        <v>0</v>
      </c>
      <c r="DU56" s="13" t="e">
        <f>SUM(DS56/DU43)</f>
        <v>#DIV/0!</v>
      </c>
      <c r="DW56" s="84">
        <f t="shared" si="85"/>
        <v>790</v>
      </c>
      <c r="DX56" s="85">
        <v>0</v>
      </c>
      <c r="DY56" s="13">
        <f>SUM(DW56/DY43)</f>
        <v>5.5438596491228072E-2</v>
      </c>
      <c r="EA56" s="84">
        <f t="shared" si="86"/>
        <v>222</v>
      </c>
      <c r="EB56" s="85">
        <v>0</v>
      </c>
      <c r="EC56" s="13" t="e">
        <f>SUM(EA56/EC43)</f>
        <v>#DIV/0!</v>
      </c>
      <c r="EE56" s="84">
        <f t="shared" si="87"/>
        <v>350</v>
      </c>
      <c r="EF56" s="85">
        <v>0</v>
      </c>
      <c r="EG56" s="13">
        <f>SUM(EE56/EG43)</f>
        <v>1.937984496124031E-2</v>
      </c>
      <c r="EI56" s="84">
        <f t="shared" si="88"/>
        <v>396</v>
      </c>
      <c r="EJ56" s="85">
        <v>0</v>
      </c>
      <c r="EK56" s="13" t="e">
        <f>SUM(EI56/EK43)</f>
        <v>#DIV/0!</v>
      </c>
      <c r="EQ56" s="84">
        <f t="shared" si="89"/>
        <v>0</v>
      </c>
      <c r="ER56" s="85">
        <f t="shared" si="90"/>
        <v>0</v>
      </c>
      <c r="ES56" s="13" t="e">
        <f>SUM(ER56/ES43)</f>
        <v>#DIV/0!</v>
      </c>
      <c r="EU56" s="84">
        <f t="shared" si="91"/>
        <v>0</v>
      </c>
      <c r="EV56" s="85">
        <v>0</v>
      </c>
      <c r="EW56" s="13" t="e">
        <f>SUM(EU56/EW43)</f>
        <v>#DIV/0!</v>
      </c>
      <c r="EY56" s="84">
        <f t="shared" si="92"/>
        <v>0</v>
      </c>
      <c r="EZ56" s="85">
        <v>0</v>
      </c>
      <c r="FA56" s="13" t="e">
        <f>SUM(EY56/FA43)</f>
        <v>#DIV/0!</v>
      </c>
    </row>
    <row r="57" spans="1:157" hidden="1" x14ac:dyDescent="0.25">
      <c r="A57" s="26" t="s">
        <v>4</v>
      </c>
      <c r="C57" s="72">
        <v>1535</v>
      </c>
      <c r="D57" s="73">
        <f t="shared" si="51"/>
        <v>3070</v>
      </c>
      <c r="E57" s="52">
        <f t="shared" si="52"/>
        <v>0.25841750841750843</v>
      </c>
      <c r="G57" s="27">
        <v>600</v>
      </c>
      <c r="H57" s="75">
        <v>0</v>
      </c>
      <c r="I57" s="75"/>
      <c r="J57" s="55">
        <f t="shared" si="49"/>
        <v>0.13333333333333333</v>
      </c>
      <c r="L57" s="29">
        <v>140</v>
      </c>
      <c r="M57" s="77">
        <f t="shared" si="53"/>
        <v>280</v>
      </c>
      <c r="N57" s="58">
        <f t="shared" si="54"/>
        <v>0.12962962962962962</v>
      </c>
      <c r="P57" s="78">
        <v>62</v>
      </c>
      <c r="Q57" s="79">
        <f t="shared" si="55"/>
        <v>124</v>
      </c>
      <c r="R57" s="60">
        <f t="shared" si="56"/>
        <v>7.3809523809523811E-2</v>
      </c>
      <c r="T57" s="81">
        <v>600</v>
      </c>
      <c r="U57" s="82">
        <f t="shared" si="57"/>
        <v>1200</v>
      </c>
      <c r="V57" s="62">
        <f t="shared" si="58"/>
        <v>0.13636363636363635</v>
      </c>
      <c r="X57" s="88">
        <f t="shared" si="59"/>
        <v>280</v>
      </c>
      <c r="Y57" s="90">
        <f t="shared" si="60"/>
        <v>560</v>
      </c>
      <c r="Z57" s="64">
        <f>SUM(Y57/Z43)</f>
        <v>0.13333333333333333</v>
      </c>
      <c r="AB57" s="91">
        <f t="shared" si="61"/>
        <v>840</v>
      </c>
      <c r="AC57" s="93">
        <v>0</v>
      </c>
      <c r="AD57" s="70">
        <f>SUM(AB57/AD43)</f>
        <v>0.14000000000000001</v>
      </c>
      <c r="AF57" s="96">
        <f t="shared" si="62"/>
        <v>550</v>
      </c>
      <c r="AG57" s="75">
        <f t="shared" si="63"/>
        <v>1100</v>
      </c>
      <c r="AH57" s="55">
        <f>SUM(AG57/AH43)</f>
        <v>0.13924050632911392</v>
      </c>
      <c r="AJ57" s="106">
        <f t="shared" si="64"/>
        <v>610</v>
      </c>
      <c r="AK57" s="77">
        <f t="shared" si="65"/>
        <v>1220</v>
      </c>
      <c r="AL57" s="58">
        <f>SUM(AK57/AL43)</f>
        <v>0.13260869565217392</v>
      </c>
      <c r="AN57" s="108">
        <f t="shared" si="66"/>
        <v>1900</v>
      </c>
      <c r="AO57" s="110">
        <v>0</v>
      </c>
      <c r="AP57" s="60">
        <f>SUM(AN57/AP43)</f>
        <v>0.13013698630136986</v>
      </c>
      <c r="AR57" s="81">
        <f t="shared" si="67"/>
        <v>1630</v>
      </c>
      <c r="AS57" s="94">
        <v>0</v>
      </c>
      <c r="AT57" s="94"/>
      <c r="AU57" s="62">
        <f>SUM(AR57/AU43)</f>
        <v>0.12538461538461537</v>
      </c>
      <c r="AW57" s="88">
        <f t="shared" si="68"/>
        <v>0</v>
      </c>
      <c r="AX57" s="88"/>
      <c r="AY57" s="88"/>
      <c r="AZ57" s="88"/>
      <c r="BA57" s="90">
        <v>0</v>
      </c>
      <c r="BB57" s="64">
        <f>SUM(AW57/BB43)</f>
        <v>0</v>
      </c>
      <c r="BD57" s="91">
        <f t="shared" si="69"/>
        <v>1300</v>
      </c>
      <c r="BE57" s="93">
        <v>0</v>
      </c>
      <c r="BF57" s="93"/>
      <c r="BG57" s="70">
        <f>SUM(BD57/BG43)</f>
        <v>0.125</v>
      </c>
      <c r="BI57" s="96">
        <f t="shared" si="70"/>
        <v>220</v>
      </c>
      <c r="BJ57" s="75">
        <v>0</v>
      </c>
      <c r="BK57" s="55">
        <f>SUM(BI57/BK43)</f>
        <v>0.11578947368421053</v>
      </c>
      <c r="BM57" s="106">
        <f t="shared" si="71"/>
        <v>60</v>
      </c>
      <c r="BN57" s="77">
        <v>0</v>
      </c>
      <c r="BO57" s="58" t="e">
        <f>SUM(BM57/BO43)</f>
        <v>#DIV/0!</v>
      </c>
      <c r="BQ57" s="108">
        <f t="shared" si="72"/>
        <v>210</v>
      </c>
      <c r="BR57" s="79">
        <v>0</v>
      </c>
      <c r="BS57" s="60" t="e">
        <f>SUM(BQ57/BS43)</f>
        <v>#DIV/0!</v>
      </c>
      <c r="BU57" s="81">
        <f t="shared" si="73"/>
        <v>490</v>
      </c>
      <c r="BV57" s="82">
        <v>0</v>
      </c>
      <c r="BW57" s="62" t="e">
        <f>SUM(BU57/BW43)</f>
        <v>#DIV/0!</v>
      </c>
      <c r="BY57" s="84">
        <f t="shared" si="74"/>
        <v>170</v>
      </c>
      <c r="BZ57" s="85">
        <f t="shared" si="50"/>
        <v>340</v>
      </c>
      <c r="CA57" s="85"/>
      <c r="CB57" s="13" t="e">
        <f>SUM(BZ57/CB43)</f>
        <v>#DIV/0!</v>
      </c>
      <c r="CD57" s="84">
        <f t="shared" si="75"/>
        <v>1450</v>
      </c>
      <c r="CE57" s="85">
        <v>0</v>
      </c>
      <c r="CF57" s="85"/>
      <c r="CG57" s="13" t="e">
        <f>SUM(CD57/CG43)</f>
        <v>#DIV/0!</v>
      </c>
      <c r="CI57" s="84">
        <f t="shared" si="76"/>
        <v>1145</v>
      </c>
      <c r="CJ57" s="85">
        <v>0</v>
      </c>
      <c r="CK57" s="85"/>
      <c r="CL57" s="13" t="e">
        <f>SUM(CI57/CL43)</f>
        <v>#DIV/0!</v>
      </c>
      <c r="CN57" s="84">
        <f t="shared" si="77"/>
        <v>30</v>
      </c>
      <c r="CO57" s="85">
        <f t="shared" si="78"/>
        <v>60</v>
      </c>
      <c r="CP57" s="13" t="e">
        <f>SUM(CO57/CP43)</f>
        <v>#DIV/0!</v>
      </c>
      <c r="CR57" s="84">
        <f t="shared" si="79"/>
        <v>1930</v>
      </c>
      <c r="CS57" s="85">
        <v>0</v>
      </c>
      <c r="CT57" s="13" t="e">
        <f>SUM(CR57/CT43)</f>
        <v>#DIV/0!</v>
      </c>
      <c r="CV57" s="84">
        <f t="shared" si="80"/>
        <v>2330</v>
      </c>
      <c r="CW57" s="85">
        <v>0</v>
      </c>
      <c r="CX57" s="13" t="e">
        <f>SUM(CV57/CX43)</f>
        <v>#DIV/0!</v>
      </c>
      <c r="DG57" s="84">
        <f t="shared" si="81"/>
        <v>170</v>
      </c>
      <c r="DH57" s="85">
        <v>0</v>
      </c>
      <c r="DI57" s="13" t="e">
        <f>SUM(DG57/DI43)</f>
        <v>#DIV/0!</v>
      </c>
      <c r="DK57" s="84">
        <f t="shared" si="82"/>
        <v>1170</v>
      </c>
      <c r="DL57" s="85">
        <v>0</v>
      </c>
      <c r="DM57" s="13" t="e">
        <f>SUM(DK57/DM43)</f>
        <v>#DIV/0!</v>
      </c>
      <c r="DO57" s="84">
        <f t="shared" si="83"/>
        <v>900</v>
      </c>
      <c r="DP57" s="85">
        <v>0</v>
      </c>
      <c r="DQ57" s="13">
        <f>SUM(DO57/DQ43)</f>
        <v>6.3157894736842107E-2</v>
      </c>
      <c r="DS57" s="84">
        <f t="shared" si="84"/>
        <v>0</v>
      </c>
      <c r="DT57" s="85">
        <v>0</v>
      </c>
      <c r="DU57" s="13" t="e">
        <f>SUM(DS57/DU43)</f>
        <v>#DIV/0!</v>
      </c>
      <c r="DW57" s="84">
        <f t="shared" si="85"/>
        <v>1820</v>
      </c>
      <c r="DX57" s="85">
        <v>0</v>
      </c>
      <c r="DY57" s="13">
        <f>SUM(DW57/DY43)</f>
        <v>0.12771929824561404</v>
      </c>
      <c r="EA57" s="84">
        <f t="shared" si="86"/>
        <v>0</v>
      </c>
      <c r="EB57" s="85">
        <v>0</v>
      </c>
      <c r="EC57" s="13" t="e">
        <f>SUM(EA57/EC43)</f>
        <v>#DIV/0!</v>
      </c>
      <c r="EE57" s="84">
        <f t="shared" si="87"/>
        <v>3000</v>
      </c>
      <c r="EF57" s="85">
        <v>0</v>
      </c>
      <c r="EG57" s="13">
        <f>SUM(EE57/EG43)</f>
        <v>0.16611295681063123</v>
      </c>
      <c r="EI57" s="84">
        <f t="shared" si="88"/>
        <v>1152</v>
      </c>
      <c r="EJ57" s="85">
        <v>0</v>
      </c>
      <c r="EK57" s="13" t="e">
        <f>SUM(EI57/EK43)</f>
        <v>#DIV/0!</v>
      </c>
      <c r="EQ57" s="84">
        <f t="shared" si="89"/>
        <v>0</v>
      </c>
      <c r="ER57" s="85">
        <f t="shared" si="90"/>
        <v>0</v>
      </c>
      <c r="ES57" s="13" t="e">
        <f>SUM(ER57/ES43)</f>
        <v>#DIV/0!</v>
      </c>
      <c r="EU57" s="84">
        <f t="shared" si="91"/>
        <v>0</v>
      </c>
      <c r="EV57" s="85">
        <v>0</v>
      </c>
      <c r="EW57" s="13" t="e">
        <f>SUM(EU57/EW43)</f>
        <v>#DIV/0!</v>
      </c>
      <c r="EY57" s="84">
        <f t="shared" si="92"/>
        <v>0</v>
      </c>
      <c r="EZ57" s="85">
        <v>0</v>
      </c>
      <c r="FA57" s="13" t="e">
        <f>SUM(EY57/FA43)</f>
        <v>#DIV/0!</v>
      </c>
    </row>
    <row r="58" spans="1:157" hidden="1" x14ac:dyDescent="0.25">
      <c r="A58" s="26" t="s">
        <v>14</v>
      </c>
      <c r="C58" s="72">
        <v>38</v>
      </c>
      <c r="D58" s="73">
        <f t="shared" si="51"/>
        <v>76</v>
      </c>
      <c r="E58" s="52">
        <f t="shared" si="52"/>
        <v>6.3973063973063972E-3</v>
      </c>
      <c r="G58" s="27">
        <v>110</v>
      </c>
      <c r="H58" s="75">
        <v>0</v>
      </c>
      <c r="I58" s="75"/>
      <c r="J58" s="55">
        <f t="shared" si="49"/>
        <v>2.4444444444444446E-2</v>
      </c>
      <c r="L58" s="29">
        <v>30</v>
      </c>
      <c r="M58" s="77">
        <f t="shared" si="53"/>
        <v>60</v>
      </c>
      <c r="N58" s="58">
        <f t="shared" si="54"/>
        <v>2.7777777777777776E-2</v>
      </c>
      <c r="P58" s="78">
        <v>54</v>
      </c>
      <c r="Q58" s="79">
        <f t="shared" si="55"/>
        <v>108</v>
      </c>
      <c r="R58" s="60">
        <f t="shared" si="56"/>
        <v>6.4285714285714279E-2</v>
      </c>
      <c r="T58" s="81">
        <v>120</v>
      </c>
      <c r="U58" s="82">
        <f t="shared" si="57"/>
        <v>240</v>
      </c>
      <c r="V58" s="62">
        <f t="shared" si="58"/>
        <v>2.7272727272727271E-2</v>
      </c>
      <c r="X58" s="88">
        <f t="shared" si="59"/>
        <v>60</v>
      </c>
      <c r="Y58" s="90">
        <f t="shared" si="60"/>
        <v>120</v>
      </c>
      <c r="Z58" s="64">
        <f>SUM(Y58/Z43)</f>
        <v>2.8571428571428571E-2</v>
      </c>
      <c r="AB58" s="91">
        <f t="shared" si="61"/>
        <v>160</v>
      </c>
      <c r="AC58" s="93">
        <v>0</v>
      </c>
      <c r="AD58" s="70">
        <f>SUM(AB58/AD43)</f>
        <v>2.6666666666666668E-2</v>
      </c>
      <c r="AF58" s="96">
        <f t="shared" si="62"/>
        <v>110</v>
      </c>
      <c r="AG58" s="75">
        <f t="shared" si="63"/>
        <v>220</v>
      </c>
      <c r="AH58" s="55">
        <f>SUM(AG58/AH43)</f>
        <v>2.7848101265822784E-2</v>
      </c>
      <c r="AJ58" s="106">
        <f t="shared" si="64"/>
        <v>120</v>
      </c>
      <c r="AK58" s="77">
        <f t="shared" si="65"/>
        <v>240</v>
      </c>
      <c r="AL58" s="58">
        <f>SUM(AK58/AL43)</f>
        <v>2.6086956521739129E-2</v>
      </c>
      <c r="AN58" s="108">
        <f t="shared" si="66"/>
        <v>380</v>
      </c>
      <c r="AO58" s="110">
        <v>0</v>
      </c>
      <c r="AP58" s="60">
        <f>SUM(AN58/AP43)</f>
        <v>2.6027397260273973E-2</v>
      </c>
      <c r="AR58" s="81">
        <f t="shared" si="67"/>
        <v>350</v>
      </c>
      <c r="AS58" s="94">
        <v>0</v>
      </c>
      <c r="AT58" s="94"/>
      <c r="AU58" s="62">
        <f>SUM(AR58/AU43)</f>
        <v>2.6923076923076925E-2</v>
      </c>
      <c r="AW58" s="88">
        <f t="shared" si="68"/>
        <v>0</v>
      </c>
      <c r="AX58" s="88"/>
      <c r="AY58" s="88"/>
      <c r="AZ58" s="88"/>
      <c r="BA58" s="90">
        <v>0</v>
      </c>
      <c r="BB58" s="64">
        <f>SUM(AW58/BB43)</f>
        <v>0</v>
      </c>
      <c r="BD58" s="91">
        <f t="shared" si="69"/>
        <v>280</v>
      </c>
      <c r="BE58" s="93">
        <v>0</v>
      </c>
      <c r="BF58" s="93"/>
      <c r="BG58" s="70">
        <f>SUM(BD58/BG43)</f>
        <v>2.6923076923076925E-2</v>
      </c>
      <c r="BI58" s="96">
        <f t="shared" si="70"/>
        <v>50</v>
      </c>
      <c r="BJ58" s="75">
        <v>0</v>
      </c>
      <c r="BK58" s="55">
        <f>SUM(BI58/BK43)</f>
        <v>2.6315789473684209E-2</v>
      </c>
      <c r="BM58" s="106">
        <f t="shared" si="71"/>
        <v>10</v>
      </c>
      <c r="BN58" s="77">
        <v>0</v>
      </c>
      <c r="BO58" s="58" t="e">
        <f>SUM(BM58/BO43)</f>
        <v>#DIV/0!</v>
      </c>
      <c r="BQ58" s="108">
        <f t="shared" si="72"/>
        <v>50</v>
      </c>
      <c r="BR58" s="79">
        <v>0</v>
      </c>
      <c r="BS58" s="60" t="e">
        <f>SUM(BQ58/BS43)</f>
        <v>#DIV/0!</v>
      </c>
      <c r="BU58" s="81">
        <f t="shared" si="73"/>
        <v>110</v>
      </c>
      <c r="BV58" s="82">
        <v>0</v>
      </c>
      <c r="BW58" s="62" t="e">
        <f>SUM(BU58/BW43)</f>
        <v>#DIV/0!</v>
      </c>
      <c r="BY58" s="84">
        <f t="shared" si="74"/>
        <v>30</v>
      </c>
      <c r="BZ58" s="85">
        <f t="shared" si="50"/>
        <v>60</v>
      </c>
      <c r="CA58" s="85"/>
      <c r="CB58" s="13" t="e">
        <f>SUM(BZ58/CB43)</f>
        <v>#DIV/0!</v>
      </c>
      <c r="CD58" s="84">
        <f t="shared" si="75"/>
        <v>325</v>
      </c>
      <c r="CE58" s="85">
        <v>0</v>
      </c>
      <c r="CF58" s="85"/>
      <c r="CG58" s="13" t="e">
        <f>SUM(CD58/CG43)</f>
        <v>#DIV/0!</v>
      </c>
      <c r="CI58" s="84">
        <f t="shared" si="76"/>
        <v>235</v>
      </c>
      <c r="CJ58" s="85">
        <v>0</v>
      </c>
      <c r="CK58" s="85"/>
      <c r="CL58" s="13" t="e">
        <f>SUM(CI58/CL43)</f>
        <v>#DIV/0!</v>
      </c>
      <c r="CN58" s="84">
        <f t="shared" si="77"/>
        <v>10</v>
      </c>
      <c r="CO58" s="85">
        <f t="shared" si="78"/>
        <v>20</v>
      </c>
      <c r="CP58" s="13" t="e">
        <f>SUM(CO58/CP43)</f>
        <v>#DIV/0!</v>
      </c>
      <c r="CR58" s="84">
        <f t="shared" si="79"/>
        <v>395</v>
      </c>
      <c r="CS58" s="85">
        <v>0</v>
      </c>
      <c r="CT58" s="13" t="e">
        <f>SUM(CR58/CT43)</f>
        <v>#DIV/0!</v>
      </c>
      <c r="CV58" s="84">
        <f t="shared" si="80"/>
        <v>470</v>
      </c>
      <c r="CW58" s="85">
        <v>0</v>
      </c>
      <c r="CX58" s="13" t="e">
        <f>SUM(CV58/CX43)</f>
        <v>#DIV/0!</v>
      </c>
      <c r="DG58" s="84">
        <f t="shared" si="81"/>
        <v>40</v>
      </c>
      <c r="DH58" s="85">
        <v>0</v>
      </c>
      <c r="DI58" s="13" t="e">
        <f>SUM(DG58/DI43)</f>
        <v>#DIV/0!</v>
      </c>
      <c r="DK58" s="84">
        <f t="shared" si="82"/>
        <v>0</v>
      </c>
      <c r="DL58" s="85">
        <v>0</v>
      </c>
      <c r="DM58" s="13" t="e">
        <f>SUM(DK58/DM43)</f>
        <v>#DIV/0!</v>
      </c>
      <c r="DO58" s="84">
        <f t="shared" si="83"/>
        <v>355</v>
      </c>
      <c r="DP58" s="85">
        <v>0</v>
      </c>
      <c r="DQ58" s="13">
        <f>SUM(DO58/DQ43)</f>
        <v>2.4912280701754386E-2</v>
      </c>
      <c r="DS58" s="84">
        <f t="shared" si="84"/>
        <v>0</v>
      </c>
      <c r="DT58" s="85">
        <v>0</v>
      </c>
      <c r="DU58" s="13" t="e">
        <f>SUM(DS58/DU43)</f>
        <v>#DIV/0!</v>
      </c>
      <c r="DW58" s="84">
        <f t="shared" si="85"/>
        <v>380</v>
      </c>
      <c r="DX58" s="85">
        <v>0</v>
      </c>
      <c r="DY58" s="13">
        <f>SUM(DW58/DY43)</f>
        <v>2.6666666666666668E-2</v>
      </c>
      <c r="EA58" s="84">
        <f t="shared" si="86"/>
        <v>108</v>
      </c>
      <c r="EB58" s="85">
        <v>0</v>
      </c>
      <c r="EC58" s="13" t="e">
        <f>SUM(EA58/EC43)</f>
        <v>#DIV/0!</v>
      </c>
      <c r="EE58" s="84">
        <f t="shared" si="87"/>
        <v>260</v>
      </c>
      <c r="EF58" s="85">
        <v>0</v>
      </c>
      <c r="EG58" s="13">
        <f>SUM(EE58/EG43)</f>
        <v>1.4396456256921373E-2</v>
      </c>
      <c r="EI58" s="84">
        <f t="shared" si="88"/>
        <v>204</v>
      </c>
      <c r="EJ58" s="85">
        <v>0</v>
      </c>
      <c r="EK58" s="13" t="e">
        <f>SUM(EI58/EK43)</f>
        <v>#DIV/0!</v>
      </c>
      <c r="EQ58" s="84">
        <f t="shared" si="89"/>
        <v>0</v>
      </c>
      <c r="ER58" s="85">
        <f t="shared" si="90"/>
        <v>0</v>
      </c>
      <c r="ES58" s="13" t="e">
        <f>SUM(ER58/ES43)</f>
        <v>#DIV/0!</v>
      </c>
      <c r="EU58" s="84">
        <f t="shared" si="91"/>
        <v>0</v>
      </c>
      <c r="EV58" s="85">
        <v>0</v>
      </c>
      <c r="EW58" s="13" t="e">
        <f>SUM(EU58/EW43)</f>
        <v>#DIV/0!</v>
      </c>
      <c r="EY58" s="84">
        <f t="shared" si="92"/>
        <v>0</v>
      </c>
      <c r="EZ58" s="85">
        <v>0</v>
      </c>
      <c r="FA58" s="13" t="e">
        <f>SUM(EY58/FA43)</f>
        <v>#DIV/0!</v>
      </c>
    </row>
    <row r="59" spans="1:157" hidden="1" x14ac:dyDescent="0.25">
      <c r="A59" s="26" t="s">
        <v>15</v>
      </c>
      <c r="C59" s="72">
        <v>12</v>
      </c>
      <c r="D59" s="73">
        <f t="shared" si="51"/>
        <v>24</v>
      </c>
      <c r="E59" s="52">
        <f t="shared" si="52"/>
        <v>2.0202020202020202E-3</v>
      </c>
      <c r="G59" s="27">
        <v>30</v>
      </c>
      <c r="H59" s="75">
        <v>0</v>
      </c>
      <c r="I59" s="75"/>
      <c r="J59" s="55">
        <f t="shared" si="49"/>
        <v>6.6666666666666671E-3</v>
      </c>
      <c r="L59" s="29">
        <v>10</v>
      </c>
      <c r="M59" s="77">
        <f t="shared" si="53"/>
        <v>20</v>
      </c>
      <c r="N59" s="58">
        <f t="shared" si="54"/>
        <v>9.2592592592592587E-3</v>
      </c>
      <c r="P59" s="78">
        <v>5</v>
      </c>
      <c r="Q59" s="79">
        <f t="shared" si="55"/>
        <v>10</v>
      </c>
      <c r="R59" s="60">
        <f t="shared" si="56"/>
        <v>5.9523809523809521E-3</v>
      </c>
      <c r="T59" s="81">
        <v>30</v>
      </c>
      <c r="U59" s="82">
        <f t="shared" si="57"/>
        <v>60</v>
      </c>
      <c r="V59" s="62">
        <f t="shared" si="58"/>
        <v>6.8181818181818179E-3</v>
      </c>
      <c r="X59" s="88">
        <f t="shared" si="59"/>
        <v>20</v>
      </c>
      <c r="Y59" s="90">
        <f t="shared" si="60"/>
        <v>40</v>
      </c>
      <c r="Z59" s="64">
        <f>SUM(Y59/Z43)</f>
        <v>9.5238095238095247E-3</v>
      </c>
      <c r="AB59" s="91">
        <f t="shared" si="61"/>
        <v>40</v>
      </c>
      <c r="AC59" s="93">
        <v>0</v>
      </c>
      <c r="AD59" s="70">
        <f>SUM(AB59/AD43)</f>
        <v>6.6666666666666671E-3</v>
      </c>
      <c r="AF59" s="96">
        <f t="shared" si="62"/>
        <v>30</v>
      </c>
      <c r="AG59" s="75">
        <f t="shared" si="63"/>
        <v>60</v>
      </c>
      <c r="AH59" s="55">
        <f>SUM(AG59/AH43)</f>
        <v>7.5949367088607592E-3</v>
      </c>
      <c r="AJ59" s="106">
        <f t="shared" si="64"/>
        <v>30</v>
      </c>
      <c r="AK59" s="77">
        <f t="shared" si="65"/>
        <v>60</v>
      </c>
      <c r="AL59" s="58">
        <f>SUM(AK59/AL43)</f>
        <v>6.5217391304347823E-3</v>
      </c>
      <c r="AN59" s="108">
        <f t="shared" si="66"/>
        <v>100</v>
      </c>
      <c r="AO59" s="110">
        <v>0</v>
      </c>
      <c r="AP59" s="60">
        <f>SUM(AN59/AP43)</f>
        <v>6.8493150684931503E-3</v>
      </c>
      <c r="AR59" s="81">
        <f t="shared" si="67"/>
        <v>70</v>
      </c>
      <c r="AS59" s="94">
        <v>0</v>
      </c>
      <c r="AT59" s="94"/>
      <c r="AU59" s="62">
        <f>SUM(AR59/AU43)</f>
        <v>5.3846153846153844E-3</v>
      </c>
      <c r="AW59" s="88">
        <f t="shared" si="68"/>
        <v>170</v>
      </c>
      <c r="AX59" s="88"/>
      <c r="AY59" s="88"/>
      <c r="AZ59" s="88"/>
      <c r="BA59" s="90">
        <v>0</v>
      </c>
      <c r="BB59" s="64">
        <f>SUM(AW59/BB43)</f>
        <v>8.5000000000000006E-2</v>
      </c>
      <c r="BD59" s="91">
        <f t="shared" si="69"/>
        <v>50</v>
      </c>
      <c r="BE59" s="93">
        <v>0</v>
      </c>
      <c r="BF59" s="93"/>
      <c r="BG59" s="70">
        <f>SUM(BD59/BG43)</f>
        <v>4.807692307692308E-3</v>
      </c>
      <c r="BI59" s="96">
        <f t="shared" si="70"/>
        <v>10</v>
      </c>
      <c r="BJ59" s="75">
        <v>0</v>
      </c>
      <c r="BK59" s="55">
        <f>SUM(BI59/BK43)</f>
        <v>5.263157894736842E-3</v>
      </c>
      <c r="BM59" s="106">
        <f t="shared" si="71"/>
        <v>10</v>
      </c>
      <c r="BN59" s="77">
        <v>0</v>
      </c>
      <c r="BO59" s="58" t="e">
        <f>SUM(BM59/BO43)</f>
        <v>#DIV/0!</v>
      </c>
      <c r="BQ59" s="108">
        <f t="shared" si="72"/>
        <v>10</v>
      </c>
      <c r="BR59" s="79">
        <v>0</v>
      </c>
      <c r="BS59" s="60" t="e">
        <f>SUM(BQ59/BS43)</f>
        <v>#DIV/0!</v>
      </c>
      <c r="BU59" s="81">
        <f t="shared" si="73"/>
        <v>20</v>
      </c>
      <c r="BV59" s="82">
        <v>0</v>
      </c>
      <c r="BW59" s="62" t="e">
        <f>SUM(BU59/BW43)</f>
        <v>#DIV/0!</v>
      </c>
      <c r="BY59" s="84">
        <f t="shared" si="74"/>
        <v>10</v>
      </c>
      <c r="BZ59" s="85">
        <f t="shared" si="50"/>
        <v>20</v>
      </c>
      <c r="CA59" s="85"/>
      <c r="CB59" s="13" t="e">
        <f>SUM(BZ59/CB43)</f>
        <v>#DIV/0!</v>
      </c>
      <c r="CD59" s="84">
        <f t="shared" si="75"/>
        <v>60</v>
      </c>
      <c r="CE59" s="85">
        <v>0</v>
      </c>
      <c r="CF59" s="85"/>
      <c r="CG59" s="13" t="e">
        <f>SUM(CD59/CG43)</f>
        <v>#DIV/0!</v>
      </c>
      <c r="CI59" s="84">
        <f t="shared" si="76"/>
        <v>40</v>
      </c>
      <c r="CJ59" s="85">
        <v>0</v>
      </c>
      <c r="CK59" s="85"/>
      <c r="CL59" s="13" t="e">
        <f>SUM(CI59/CL43)</f>
        <v>#DIV/0!</v>
      </c>
      <c r="CN59" s="84">
        <f t="shared" si="77"/>
        <v>10</v>
      </c>
      <c r="CO59" s="85">
        <f t="shared" si="78"/>
        <v>20</v>
      </c>
      <c r="CP59" s="13" t="e">
        <f>SUM(CO59/CP43)</f>
        <v>#DIV/0!</v>
      </c>
      <c r="CR59" s="84">
        <f t="shared" si="79"/>
        <v>65</v>
      </c>
      <c r="CS59" s="85">
        <v>0</v>
      </c>
      <c r="CT59" s="13" t="e">
        <f>SUM(CR59/CT43)</f>
        <v>#DIV/0!</v>
      </c>
      <c r="CV59" s="84">
        <f t="shared" si="80"/>
        <v>100</v>
      </c>
      <c r="CW59" s="85">
        <v>0</v>
      </c>
      <c r="CX59" s="13" t="e">
        <f>SUM(CV59/CX43)</f>
        <v>#DIV/0!</v>
      </c>
      <c r="DG59" s="84">
        <f t="shared" si="81"/>
        <v>10</v>
      </c>
      <c r="DH59" s="85">
        <v>0</v>
      </c>
      <c r="DI59" s="13" t="e">
        <f>SUM(DG59/DI43)</f>
        <v>#DIV/0!</v>
      </c>
      <c r="DK59" s="84">
        <f t="shared" si="82"/>
        <v>0</v>
      </c>
      <c r="DL59" s="85">
        <v>0</v>
      </c>
      <c r="DM59" s="13" t="e">
        <f>SUM(DK59/DM43)</f>
        <v>#DIV/0!</v>
      </c>
      <c r="DO59" s="84">
        <f t="shared" si="83"/>
        <v>85</v>
      </c>
      <c r="DP59" s="85">
        <v>0</v>
      </c>
      <c r="DQ59" s="13">
        <f>SUM(DO59/DQ43)</f>
        <v>5.9649122807017545E-3</v>
      </c>
      <c r="DS59" s="84">
        <f t="shared" si="84"/>
        <v>0</v>
      </c>
      <c r="DT59" s="85">
        <v>0</v>
      </c>
      <c r="DU59" s="13" t="e">
        <f>SUM(DS59/DU43)</f>
        <v>#DIV/0!</v>
      </c>
      <c r="DW59" s="84">
        <f t="shared" si="85"/>
        <v>100</v>
      </c>
      <c r="DX59" s="85">
        <v>0</v>
      </c>
      <c r="DY59" s="13">
        <f>SUM(DW59/DY43)</f>
        <v>7.0175438596491229E-3</v>
      </c>
      <c r="EA59" s="84">
        <f t="shared" si="86"/>
        <v>24</v>
      </c>
      <c r="EB59" s="85">
        <v>0</v>
      </c>
      <c r="EC59" s="13" t="e">
        <f>SUM(EA59/EC43)</f>
        <v>#DIV/0!</v>
      </c>
      <c r="EE59" s="84">
        <f t="shared" si="87"/>
        <v>20</v>
      </c>
      <c r="EF59" s="85">
        <v>0</v>
      </c>
      <c r="EG59" s="13">
        <f>SUM(EE59/EG43)</f>
        <v>1.1074197120708748E-3</v>
      </c>
      <c r="EI59" s="84">
        <f t="shared" si="88"/>
        <v>18</v>
      </c>
      <c r="EJ59" s="85">
        <v>0</v>
      </c>
      <c r="EK59" s="13" t="e">
        <f>SUM(EI59/EK43)</f>
        <v>#DIV/0!</v>
      </c>
      <c r="EQ59" s="84">
        <f t="shared" si="89"/>
        <v>0</v>
      </c>
      <c r="ER59" s="85">
        <f t="shared" si="90"/>
        <v>0</v>
      </c>
      <c r="ES59" s="13" t="e">
        <f>SUM(ER59/ES43)</f>
        <v>#DIV/0!</v>
      </c>
      <c r="EU59" s="84">
        <f t="shared" si="91"/>
        <v>0</v>
      </c>
      <c r="EV59" s="85">
        <v>0</v>
      </c>
      <c r="EW59" s="13" t="e">
        <f>SUM(EU59/EW43)</f>
        <v>#DIV/0!</v>
      </c>
      <c r="EY59" s="84">
        <f t="shared" si="92"/>
        <v>0</v>
      </c>
      <c r="EZ59" s="85">
        <v>0</v>
      </c>
      <c r="FA59" s="13" t="e">
        <f>SUM(EY59/FA43)</f>
        <v>#DIV/0!</v>
      </c>
    </row>
    <row r="60" spans="1:157" hidden="1" x14ac:dyDescent="0.25">
      <c r="A60" s="26" t="s">
        <v>16</v>
      </c>
      <c r="C60" s="72">
        <v>17</v>
      </c>
      <c r="D60" s="73">
        <f t="shared" si="51"/>
        <v>34</v>
      </c>
      <c r="E60" s="52">
        <f t="shared" si="52"/>
        <v>2.861952861952862E-3</v>
      </c>
      <c r="G60" s="27">
        <v>40</v>
      </c>
      <c r="H60" s="75">
        <v>0</v>
      </c>
      <c r="I60" s="75"/>
      <c r="J60" s="55">
        <f t="shared" si="49"/>
        <v>8.8888888888888889E-3</v>
      </c>
      <c r="L60" s="29">
        <v>10</v>
      </c>
      <c r="M60" s="77">
        <f t="shared" si="53"/>
        <v>20</v>
      </c>
      <c r="N60" s="58">
        <f t="shared" si="54"/>
        <v>9.2592592592592587E-3</v>
      </c>
      <c r="P60" s="78">
        <v>7</v>
      </c>
      <c r="Q60" s="79">
        <f t="shared" si="55"/>
        <v>14</v>
      </c>
      <c r="R60" s="60">
        <f t="shared" si="56"/>
        <v>8.3333333333333332E-3</v>
      </c>
      <c r="T60" s="81">
        <v>40</v>
      </c>
      <c r="U60" s="82">
        <f t="shared" si="57"/>
        <v>80</v>
      </c>
      <c r="V60" s="62">
        <f t="shared" si="58"/>
        <v>9.0909090909090905E-3</v>
      </c>
      <c r="X60" s="88">
        <f t="shared" si="59"/>
        <v>20</v>
      </c>
      <c r="Y60" s="90">
        <f t="shared" si="60"/>
        <v>40</v>
      </c>
      <c r="Z60" s="64">
        <f>SUM(Y60/Z43)</f>
        <v>9.5238095238095247E-3</v>
      </c>
      <c r="AB60" s="91">
        <f t="shared" si="61"/>
        <v>50</v>
      </c>
      <c r="AC60" s="93">
        <v>0</v>
      </c>
      <c r="AD60" s="70">
        <f>SUM(AB60/AD43)</f>
        <v>8.3333333333333332E-3</v>
      </c>
      <c r="AF60" s="96">
        <f t="shared" si="62"/>
        <v>30</v>
      </c>
      <c r="AG60" s="75">
        <f t="shared" si="63"/>
        <v>60</v>
      </c>
      <c r="AH60" s="55">
        <f>SUM(AG60/AH43)</f>
        <v>7.5949367088607592E-3</v>
      </c>
      <c r="AJ60" s="106">
        <f t="shared" si="64"/>
        <v>40</v>
      </c>
      <c r="AK60" s="77">
        <f t="shared" si="65"/>
        <v>80</v>
      </c>
      <c r="AL60" s="58">
        <f>SUM(AK60/AL43)</f>
        <v>8.6956521739130436E-3</v>
      </c>
      <c r="AN60" s="108">
        <f t="shared" si="66"/>
        <v>120</v>
      </c>
      <c r="AO60" s="110">
        <v>0</v>
      </c>
      <c r="AP60" s="60">
        <f>SUM(AN60/AP43)</f>
        <v>8.21917808219178E-3</v>
      </c>
      <c r="AR60" s="81">
        <f t="shared" si="67"/>
        <v>100</v>
      </c>
      <c r="AS60" s="94">
        <v>0</v>
      </c>
      <c r="AT60" s="94"/>
      <c r="AU60" s="62">
        <f>SUM(AR60/AU43)</f>
        <v>7.6923076923076927E-3</v>
      </c>
      <c r="AW60" s="88">
        <f t="shared" si="68"/>
        <v>0</v>
      </c>
      <c r="AX60" s="88"/>
      <c r="AY60" s="88"/>
      <c r="AZ60" s="88"/>
      <c r="BA60" s="90">
        <v>0</v>
      </c>
      <c r="BB60" s="64">
        <f>SUM(AW60/BB43)</f>
        <v>0</v>
      </c>
      <c r="BD60" s="91">
        <f t="shared" si="69"/>
        <v>70</v>
      </c>
      <c r="BE60" s="93">
        <v>0</v>
      </c>
      <c r="BF60" s="93"/>
      <c r="BG60" s="70">
        <f>SUM(BD60/BG43)</f>
        <v>6.7307692307692311E-3</v>
      </c>
      <c r="BI60" s="96">
        <f t="shared" si="70"/>
        <v>10</v>
      </c>
      <c r="BJ60" s="75">
        <v>0</v>
      </c>
      <c r="BK60" s="55">
        <f>SUM(BI60/BK43)</f>
        <v>5.263157894736842E-3</v>
      </c>
      <c r="BM60" s="106">
        <f t="shared" si="71"/>
        <v>10</v>
      </c>
      <c r="BN60" s="77">
        <v>0</v>
      </c>
      <c r="BO60" s="58" t="e">
        <f>SUM(BM60/BO43)</f>
        <v>#DIV/0!</v>
      </c>
      <c r="BQ60" s="108">
        <f t="shared" si="72"/>
        <v>10</v>
      </c>
      <c r="BR60" s="79">
        <v>0</v>
      </c>
      <c r="BS60" s="60" t="e">
        <f>SUM(BQ60/BS43)</f>
        <v>#DIV/0!</v>
      </c>
      <c r="BU60" s="81">
        <f t="shared" si="73"/>
        <v>25</v>
      </c>
      <c r="BV60" s="82">
        <v>0</v>
      </c>
      <c r="BW60" s="62" t="e">
        <f>SUM(BU60/BW43)</f>
        <v>#DIV/0!</v>
      </c>
      <c r="BY60" s="84">
        <f t="shared" si="74"/>
        <v>10</v>
      </c>
      <c r="BZ60" s="85">
        <f t="shared" si="50"/>
        <v>20</v>
      </c>
      <c r="CA60" s="85"/>
      <c r="CB60" s="13" t="e">
        <f>SUM(BZ60/CB43)</f>
        <v>#DIV/0!</v>
      </c>
      <c r="CD60" s="84">
        <f t="shared" si="75"/>
        <v>75</v>
      </c>
      <c r="CE60" s="85">
        <v>0</v>
      </c>
      <c r="CF60" s="85"/>
      <c r="CG60" s="13" t="e">
        <f>SUM(CD60/CG43)</f>
        <v>#DIV/0!</v>
      </c>
      <c r="CI60" s="84">
        <f t="shared" si="76"/>
        <v>70</v>
      </c>
      <c r="CJ60" s="85">
        <v>0</v>
      </c>
      <c r="CK60" s="85"/>
      <c r="CL60" s="13" t="e">
        <f>SUM(CI60/CL43)</f>
        <v>#DIV/0!</v>
      </c>
      <c r="CN60" s="84">
        <f t="shared" si="77"/>
        <v>10</v>
      </c>
      <c r="CO60" s="85">
        <f t="shared" si="78"/>
        <v>20</v>
      </c>
      <c r="CP60" s="13" t="e">
        <f>SUM(CO60/CP43)</f>
        <v>#DIV/0!</v>
      </c>
      <c r="CR60" s="84">
        <f t="shared" si="79"/>
        <v>115</v>
      </c>
      <c r="CS60" s="85">
        <v>0</v>
      </c>
      <c r="CT60" s="13" t="e">
        <f>SUM(CR60/CT43)</f>
        <v>#DIV/0!</v>
      </c>
      <c r="CV60" s="84">
        <f t="shared" si="80"/>
        <v>120</v>
      </c>
      <c r="CW60" s="85">
        <v>0</v>
      </c>
      <c r="CX60" s="13" t="e">
        <f>SUM(CV60/CX43)</f>
        <v>#DIV/0!</v>
      </c>
      <c r="DG60" s="84">
        <f t="shared" si="81"/>
        <v>10</v>
      </c>
      <c r="DH60" s="85">
        <v>0</v>
      </c>
      <c r="DI60" s="13" t="e">
        <f>SUM(DG60/DI43)</f>
        <v>#DIV/0!</v>
      </c>
      <c r="DK60" s="84">
        <f t="shared" si="82"/>
        <v>0</v>
      </c>
      <c r="DL60" s="85">
        <v>0</v>
      </c>
      <c r="DM60" s="13" t="e">
        <f>SUM(DK60/DM43)</f>
        <v>#DIV/0!</v>
      </c>
      <c r="DO60" s="84">
        <f t="shared" si="83"/>
        <v>85</v>
      </c>
      <c r="DP60" s="85">
        <v>0</v>
      </c>
      <c r="DQ60" s="13">
        <f>SUM(DO60/DQ43)</f>
        <v>5.9649122807017545E-3</v>
      </c>
      <c r="DS60" s="84">
        <f t="shared" si="84"/>
        <v>0</v>
      </c>
      <c r="DT60" s="85">
        <v>0</v>
      </c>
      <c r="DU60" s="13" t="e">
        <f>SUM(DS60/DU43)</f>
        <v>#DIV/0!</v>
      </c>
      <c r="DW60" s="84">
        <f t="shared" si="85"/>
        <v>110</v>
      </c>
      <c r="DX60" s="85">
        <v>0</v>
      </c>
      <c r="DY60" s="13">
        <f>SUM(DW60/DY43)</f>
        <v>7.7192982456140355E-3</v>
      </c>
      <c r="EA60" s="84">
        <f t="shared" si="86"/>
        <v>24</v>
      </c>
      <c r="EB60" s="85">
        <v>0</v>
      </c>
      <c r="EC60" s="13" t="e">
        <f>SUM(EA60/EC43)</f>
        <v>#DIV/0!</v>
      </c>
      <c r="EE60" s="84">
        <f t="shared" si="87"/>
        <v>120</v>
      </c>
      <c r="EF60" s="85">
        <v>0</v>
      </c>
      <c r="EG60" s="13">
        <f>SUM(EE60/EG43)</f>
        <v>6.6445182724252493E-3</v>
      </c>
      <c r="EI60" s="84">
        <f t="shared" si="88"/>
        <v>78</v>
      </c>
      <c r="EJ60" s="85">
        <v>0</v>
      </c>
      <c r="EK60" s="13" t="e">
        <f>SUM(EI60/EK43)</f>
        <v>#DIV/0!</v>
      </c>
      <c r="EQ60" s="84">
        <f t="shared" si="89"/>
        <v>0</v>
      </c>
      <c r="ER60" s="85">
        <f t="shared" si="90"/>
        <v>0</v>
      </c>
      <c r="ES60" s="13" t="e">
        <f>SUM(ER60/ES43)</f>
        <v>#DIV/0!</v>
      </c>
      <c r="EU60" s="84">
        <f t="shared" si="91"/>
        <v>0</v>
      </c>
      <c r="EV60" s="85">
        <v>0</v>
      </c>
      <c r="EW60" s="13" t="e">
        <f>SUM(EU60/EW43)</f>
        <v>#DIV/0!</v>
      </c>
      <c r="EY60" s="84">
        <f t="shared" si="92"/>
        <v>0</v>
      </c>
      <c r="EZ60" s="85">
        <v>0</v>
      </c>
      <c r="FA60" s="13" t="e">
        <f>SUM(EY60/FA43)</f>
        <v>#DIV/0!</v>
      </c>
    </row>
    <row r="61" spans="1:157" hidden="1" x14ac:dyDescent="0.25">
      <c r="A61" s="26" t="s">
        <v>17</v>
      </c>
      <c r="C61" s="72">
        <v>14</v>
      </c>
      <c r="D61" s="73">
        <f t="shared" si="51"/>
        <v>28</v>
      </c>
      <c r="E61" s="52">
        <f t="shared" si="52"/>
        <v>2.3569023569023568E-3</v>
      </c>
      <c r="G61" s="27">
        <v>50</v>
      </c>
      <c r="H61" s="75">
        <v>0</v>
      </c>
      <c r="I61" s="75"/>
      <c r="J61" s="55">
        <f t="shared" si="49"/>
        <v>1.1111111111111112E-2</v>
      </c>
      <c r="L61" s="29">
        <v>10</v>
      </c>
      <c r="M61" s="77">
        <f t="shared" si="53"/>
        <v>20</v>
      </c>
      <c r="N61" s="58">
        <f t="shared" si="54"/>
        <v>9.2592592592592587E-3</v>
      </c>
      <c r="P61" s="78">
        <v>9</v>
      </c>
      <c r="Q61" s="79">
        <f t="shared" si="55"/>
        <v>18</v>
      </c>
      <c r="R61" s="60">
        <f t="shared" si="56"/>
        <v>1.0714285714285714E-2</v>
      </c>
      <c r="T61" s="81">
        <v>40</v>
      </c>
      <c r="U61" s="82">
        <f t="shared" si="57"/>
        <v>80</v>
      </c>
      <c r="V61" s="62">
        <f t="shared" si="58"/>
        <v>9.0909090909090905E-3</v>
      </c>
      <c r="X61" s="88">
        <f t="shared" si="59"/>
        <v>20</v>
      </c>
      <c r="Y61" s="90">
        <f t="shared" si="60"/>
        <v>40</v>
      </c>
      <c r="Z61" s="64">
        <f>SUM(Y61/Z43)</f>
        <v>9.5238095238095247E-3</v>
      </c>
      <c r="AB61" s="91">
        <f t="shared" si="61"/>
        <v>60</v>
      </c>
      <c r="AC61" s="93">
        <v>0</v>
      </c>
      <c r="AD61" s="70">
        <f>SUM(AB61/AD43)</f>
        <v>0.01</v>
      </c>
      <c r="AF61" s="96">
        <f t="shared" si="62"/>
        <v>40</v>
      </c>
      <c r="AG61" s="75">
        <f t="shared" si="63"/>
        <v>80</v>
      </c>
      <c r="AH61" s="55">
        <f>SUM(AG61/AH43)</f>
        <v>1.0126582278481013E-2</v>
      </c>
      <c r="AJ61" s="106">
        <f t="shared" si="64"/>
        <v>50</v>
      </c>
      <c r="AK61" s="77">
        <f t="shared" si="65"/>
        <v>100</v>
      </c>
      <c r="AL61" s="58">
        <f>SUM(AK61/AL43)</f>
        <v>1.0869565217391304E-2</v>
      </c>
      <c r="AN61" s="108">
        <f t="shared" si="66"/>
        <v>140</v>
      </c>
      <c r="AO61" s="110">
        <v>0</v>
      </c>
      <c r="AP61" s="60">
        <f>SUM(AN61/AP43)</f>
        <v>9.5890410958904115E-3</v>
      </c>
      <c r="AR61" s="81">
        <f t="shared" si="67"/>
        <v>130</v>
      </c>
      <c r="AS61" s="94">
        <v>0</v>
      </c>
      <c r="AT61" s="94"/>
      <c r="AU61" s="62">
        <f>SUM(AR61/AU43)</f>
        <v>0.01</v>
      </c>
      <c r="AW61" s="88">
        <f t="shared" si="68"/>
        <v>0</v>
      </c>
      <c r="AX61" s="88"/>
      <c r="AY61" s="88"/>
      <c r="AZ61" s="88"/>
      <c r="BA61" s="90">
        <v>0</v>
      </c>
      <c r="BB61" s="64">
        <f>SUM(AW61/BB43)</f>
        <v>0</v>
      </c>
      <c r="BD61" s="91">
        <f t="shared" si="69"/>
        <v>110</v>
      </c>
      <c r="BE61" s="93">
        <v>0</v>
      </c>
      <c r="BF61" s="93"/>
      <c r="BG61" s="70">
        <f>SUM(BD61/BG43)</f>
        <v>1.0576923076923078E-2</v>
      </c>
      <c r="BI61" s="96">
        <f t="shared" si="70"/>
        <v>20</v>
      </c>
      <c r="BJ61" s="75">
        <v>0</v>
      </c>
      <c r="BK61" s="55">
        <f>SUM(BI61/BK43)</f>
        <v>1.0526315789473684E-2</v>
      </c>
      <c r="BM61" s="106">
        <f t="shared" si="71"/>
        <v>10</v>
      </c>
      <c r="BN61" s="77">
        <v>0</v>
      </c>
      <c r="BO61" s="58" t="e">
        <f>SUM(BM61/BO43)</f>
        <v>#DIV/0!</v>
      </c>
      <c r="BQ61" s="108">
        <f t="shared" si="72"/>
        <v>20</v>
      </c>
      <c r="BR61" s="79">
        <v>0</v>
      </c>
      <c r="BS61" s="60" t="e">
        <f>SUM(BQ61/BS43)</f>
        <v>#DIV/0!</v>
      </c>
      <c r="BU61" s="81">
        <f t="shared" si="73"/>
        <v>45</v>
      </c>
      <c r="BV61" s="82">
        <v>0</v>
      </c>
      <c r="BW61" s="62" t="e">
        <f>SUM(BU61/BW43)</f>
        <v>#DIV/0!</v>
      </c>
      <c r="BY61" s="84">
        <f t="shared" si="74"/>
        <v>20</v>
      </c>
      <c r="BZ61" s="85">
        <f t="shared" si="50"/>
        <v>40</v>
      </c>
      <c r="CA61" s="85"/>
      <c r="CB61" s="13" t="e">
        <f>SUM(BZ61/CB43)</f>
        <v>#DIV/0!</v>
      </c>
      <c r="CD61" s="84">
        <f t="shared" si="75"/>
        <v>125</v>
      </c>
      <c r="CE61" s="85">
        <v>0</v>
      </c>
      <c r="CF61" s="85"/>
      <c r="CG61" s="13" t="e">
        <f>SUM(CD61/CG43)</f>
        <v>#DIV/0!</v>
      </c>
      <c r="CI61" s="84">
        <f t="shared" si="76"/>
        <v>100</v>
      </c>
      <c r="CJ61" s="85">
        <v>0</v>
      </c>
      <c r="CK61" s="85"/>
      <c r="CL61" s="13" t="e">
        <f>SUM(CI61/CL43)</f>
        <v>#DIV/0!</v>
      </c>
      <c r="CN61" s="84">
        <f t="shared" si="77"/>
        <v>10</v>
      </c>
      <c r="CO61" s="85">
        <f t="shared" si="78"/>
        <v>20</v>
      </c>
      <c r="CP61" s="13" t="e">
        <f>SUM(CO61/CP43)</f>
        <v>#DIV/0!</v>
      </c>
      <c r="CR61" s="84">
        <f t="shared" si="79"/>
        <v>170</v>
      </c>
      <c r="CS61" s="85">
        <v>0</v>
      </c>
      <c r="CT61" s="13" t="e">
        <f>SUM(CR61/CT43)</f>
        <v>#DIV/0!</v>
      </c>
      <c r="CV61" s="84">
        <f t="shared" si="80"/>
        <v>170</v>
      </c>
      <c r="CW61" s="85">
        <v>0</v>
      </c>
      <c r="CX61" s="13" t="e">
        <f>SUM(CV61/CX43)</f>
        <v>#DIV/0!</v>
      </c>
      <c r="DG61" s="84">
        <f t="shared" si="81"/>
        <v>20</v>
      </c>
      <c r="DH61" s="85">
        <v>0</v>
      </c>
      <c r="DI61" s="13" t="e">
        <f>SUM(DG61/DI43)</f>
        <v>#DIV/0!</v>
      </c>
      <c r="DK61" s="84">
        <f t="shared" si="82"/>
        <v>0</v>
      </c>
      <c r="DL61" s="85">
        <v>0</v>
      </c>
      <c r="DM61" s="13" t="e">
        <f>SUM(DK61/DM43)</f>
        <v>#DIV/0!</v>
      </c>
      <c r="DO61" s="84">
        <f t="shared" si="83"/>
        <v>105</v>
      </c>
      <c r="DP61" s="85">
        <v>0</v>
      </c>
      <c r="DQ61" s="13">
        <f>SUM(DO61/DQ43)</f>
        <v>7.3684210526315788E-3</v>
      </c>
      <c r="DS61" s="84">
        <f t="shared" si="84"/>
        <v>0</v>
      </c>
      <c r="DT61" s="85">
        <v>0</v>
      </c>
      <c r="DU61" s="13" t="e">
        <f>SUM(DS61/DU43)</f>
        <v>#DIV/0!</v>
      </c>
      <c r="DW61" s="84">
        <f t="shared" si="85"/>
        <v>130</v>
      </c>
      <c r="DX61" s="85">
        <v>0</v>
      </c>
      <c r="DY61" s="13">
        <f>SUM(DW61/DY43)</f>
        <v>9.1228070175438589E-3</v>
      </c>
      <c r="EA61" s="84">
        <f t="shared" si="86"/>
        <v>36</v>
      </c>
      <c r="EB61" s="85">
        <v>0</v>
      </c>
      <c r="EC61" s="13" t="e">
        <f>SUM(EA61/EC43)</f>
        <v>#DIV/0!</v>
      </c>
      <c r="EE61" s="84">
        <f t="shared" si="87"/>
        <v>140</v>
      </c>
      <c r="EF61" s="85">
        <v>0</v>
      </c>
      <c r="EG61" s="13">
        <f>SUM(EE61/EG43)</f>
        <v>7.7519379844961239E-3</v>
      </c>
      <c r="EI61" s="84">
        <f t="shared" si="88"/>
        <v>84</v>
      </c>
      <c r="EJ61" s="85">
        <v>0</v>
      </c>
      <c r="EK61" s="13" t="e">
        <f>SUM(EI61/EK43)</f>
        <v>#DIV/0!</v>
      </c>
      <c r="EQ61" s="84">
        <f t="shared" si="89"/>
        <v>0</v>
      </c>
      <c r="ER61" s="85">
        <f t="shared" si="90"/>
        <v>0</v>
      </c>
      <c r="ES61" s="13" t="e">
        <f>SUM(ER61/ES43)</f>
        <v>#DIV/0!</v>
      </c>
      <c r="EU61" s="84">
        <f t="shared" si="91"/>
        <v>0</v>
      </c>
      <c r="EV61" s="85">
        <v>0</v>
      </c>
      <c r="EW61" s="13" t="e">
        <f>SUM(EU61/EW43)</f>
        <v>#DIV/0!</v>
      </c>
      <c r="EY61" s="84">
        <f t="shared" si="92"/>
        <v>0</v>
      </c>
      <c r="EZ61" s="85">
        <v>0</v>
      </c>
      <c r="FA61" s="13" t="e">
        <f>SUM(EY61/FA43)</f>
        <v>#DIV/0!</v>
      </c>
    </row>
    <row r="62" spans="1:157" hidden="1" x14ac:dyDescent="0.25">
      <c r="A62" s="26" t="s">
        <v>18</v>
      </c>
      <c r="C62" s="72">
        <v>16</v>
      </c>
      <c r="D62" s="73">
        <f t="shared" si="51"/>
        <v>32</v>
      </c>
      <c r="E62" s="52">
        <f t="shared" si="52"/>
        <v>2.6936026936026937E-3</v>
      </c>
      <c r="G62" s="27">
        <v>40</v>
      </c>
      <c r="H62" s="75">
        <v>0</v>
      </c>
      <c r="I62" s="75"/>
      <c r="J62" s="55">
        <f t="shared" si="49"/>
        <v>8.8888888888888889E-3</v>
      </c>
      <c r="L62" s="29">
        <v>10</v>
      </c>
      <c r="M62" s="77">
        <f t="shared" si="53"/>
        <v>20</v>
      </c>
      <c r="N62" s="58">
        <f t="shared" si="54"/>
        <v>9.2592592592592587E-3</v>
      </c>
      <c r="P62" s="78">
        <v>29</v>
      </c>
      <c r="Q62" s="79">
        <f t="shared" si="55"/>
        <v>58</v>
      </c>
      <c r="R62" s="60">
        <f t="shared" si="56"/>
        <v>3.4523809523809526E-2</v>
      </c>
      <c r="T62" s="81">
        <v>60</v>
      </c>
      <c r="U62" s="82">
        <f t="shared" si="57"/>
        <v>120</v>
      </c>
      <c r="V62" s="62">
        <f t="shared" si="58"/>
        <v>1.3636363636363636E-2</v>
      </c>
      <c r="X62" s="88">
        <f t="shared" si="59"/>
        <v>30</v>
      </c>
      <c r="Y62" s="90">
        <f t="shared" si="60"/>
        <v>60</v>
      </c>
      <c r="Z62" s="64">
        <f>SUM(Y62/Z43)</f>
        <v>1.4285714285714285E-2</v>
      </c>
      <c r="AB62" s="91">
        <f t="shared" si="61"/>
        <v>80</v>
      </c>
      <c r="AC62" s="93">
        <v>0</v>
      </c>
      <c r="AD62" s="70">
        <f>SUM(AB62/AD43)</f>
        <v>1.3333333333333334E-2</v>
      </c>
      <c r="AF62" s="96">
        <f t="shared" si="62"/>
        <v>60</v>
      </c>
      <c r="AG62" s="75">
        <f t="shared" si="63"/>
        <v>120</v>
      </c>
      <c r="AH62" s="55">
        <f>SUM(AG62/AH43)</f>
        <v>1.5189873417721518E-2</v>
      </c>
      <c r="AJ62" s="106">
        <f t="shared" si="64"/>
        <v>60</v>
      </c>
      <c r="AK62" s="77">
        <f t="shared" si="65"/>
        <v>120</v>
      </c>
      <c r="AL62" s="58">
        <f>SUM(AK62/AL43)</f>
        <v>1.3043478260869565E-2</v>
      </c>
      <c r="AN62" s="108">
        <f t="shared" si="66"/>
        <v>200</v>
      </c>
      <c r="AO62" s="110">
        <v>0</v>
      </c>
      <c r="AP62" s="60">
        <f>SUM(AN62/AP43)</f>
        <v>1.3698630136986301E-2</v>
      </c>
      <c r="AR62" s="81">
        <f t="shared" si="67"/>
        <v>160</v>
      </c>
      <c r="AS62" s="94">
        <v>0</v>
      </c>
      <c r="AT62" s="94"/>
      <c r="AU62" s="62">
        <f>SUM(AR62/AU43)</f>
        <v>1.2307692307692308E-2</v>
      </c>
      <c r="AW62" s="88">
        <f t="shared" si="68"/>
        <v>0</v>
      </c>
      <c r="AX62" s="88"/>
      <c r="AY62" s="88"/>
      <c r="AZ62" s="88"/>
      <c r="BA62" s="90">
        <v>0</v>
      </c>
      <c r="BB62" s="64">
        <f>SUM(AW62/BB43)</f>
        <v>0</v>
      </c>
      <c r="BD62" s="91">
        <f t="shared" si="69"/>
        <v>130</v>
      </c>
      <c r="BE62" s="93">
        <v>0</v>
      </c>
      <c r="BF62" s="93"/>
      <c r="BG62" s="70">
        <f>SUM(BD62/BG43)</f>
        <v>1.2500000000000001E-2</v>
      </c>
      <c r="BI62" s="96">
        <f t="shared" si="70"/>
        <v>30</v>
      </c>
      <c r="BJ62" s="75">
        <v>0</v>
      </c>
      <c r="BK62" s="55">
        <f>SUM(BI62/BK43)</f>
        <v>1.5789473684210527E-2</v>
      </c>
      <c r="BM62" s="106">
        <f t="shared" si="71"/>
        <v>10</v>
      </c>
      <c r="BN62" s="77">
        <v>0</v>
      </c>
      <c r="BO62" s="58" t="e">
        <f>SUM(BM62/BO43)</f>
        <v>#DIV/0!</v>
      </c>
      <c r="BQ62" s="108">
        <f t="shared" si="72"/>
        <v>20</v>
      </c>
      <c r="BR62" s="79">
        <v>0</v>
      </c>
      <c r="BS62" s="60" t="e">
        <f>SUM(BQ62/BS43)</f>
        <v>#DIV/0!</v>
      </c>
      <c r="BU62" s="81">
        <f t="shared" si="73"/>
        <v>50</v>
      </c>
      <c r="BV62" s="82">
        <v>0</v>
      </c>
      <c r="BW62" s="62" t="e">
        <f>SUM(BU62/BW43)</f>
        <v>#DIV/0!</v>
      </c>
      <c r="BY62" s="84">
        <f t="shared" si="74"/>
        <v>20</v>
      </c>
      <c r="BZ62" s="85">
        <f t="shared" si="50"/>
        <v>40</v>
      </c>
      <c r="CA62" s="85"/>
      <c r="CB62" s="13" t="e">
        <f>SUM(BZ62/CB43)</f>
        <v>#DIV/0!</v>
      </c>
      <c r="CD62" s="84">
        <f t="shared" si="75"/>
        <v>145</v>
      </c>
      <c r="CE62" s="85">
        <v>0</v>
      </c>
      <c r="CF62" s="85"/>
      <c r="CG62" s="13" t="e">
        <f>SUM(CD62/CG43)</f>
        <v>#DIV/0!</v>
      </c>
      <c r="CI62" s="84">
        <f t="shared" si="76"/>
        <v>110</v>
      </c>
      <c r="CJ62" s="85">
        <v>0</v>
      </c>
      <c r="CK62" s="85"/>
      <c r="CL62" s="13" t="e">
        <f>SUM(CI62/CL43)</f>
        <v>#DIV/0!</v>
      </c>
      <c r="CN62" s="84">
        <f t="shared" si="77"/>
        <v>10</v>
      </c>
      <c r="CO62" s="85">
        <f t="shared" si="78"/>
        <v>20</v>
      </c>
      <c r="CP62" s="13" t="e">
        <f>SUM(CO62/CP43)</f>
        <v>#DIV/0!</v>
      </c>
      <c r="CR62" s="84">
        <f t="shared" si="79"/>
        <v>190</v>
      </c>
      <c r="CS62" s="85">
        <v>0</v>
      </c>
      <c r="CT62" s="13" t="e">
        <f>SUM(CR62/CT43)</f>
        <v>#DIV/0!</v>
      </c>
      <c r="CV62" s="84">
        <f t="shared" si="80"/>
        <v>215</v>
      </c>
      <c r="CW62" s="85">
        <v>0</v>
      </c>
      <c r="CX62" s="13" t="e">
        <f>SUM(CV62/CX43)</f>
        <v>#DIV/0!</v>
      </c>
      <c r="DG62" s="84">
        <f t="shared" si="81"/>
        <v>20</v>
      </c>
      <c r="DH62" s="85">
        <v>0</v>
      </c>
      <c r="DI62" s="13" t="e">
        <f>SUM(DG62/DI43)</f>
        <v>#DIV/0!</v>
      </c>
      <c r="DK62" s="84">
        <f t="shared" si="82"/>
        <v>0</v>
      </c>
      <c r="DL62" s="85">
        <v>0</v>
      </c>
      <c r="DM62" s="13" t="e">
        <f>SUM(DK62/DM43)</f>
        <v>#DIV/0!</v>
      </c>
      <c r="DO62" s="84">
        <f t="shared" si="83"/>
        <v>165</v>
      </c>
      <c r="DP62" s="85">
        <v>0</v>
      </c>
      <c r="DQ62" s="13">
        <f>SUM(DO62/DQ43)</f>
        <v>1.1578947368421053E-2</v>
      </c>
      <c r="DS62" s="84">
        <f t="shared" si="84"/>
        <v>0</v>
      </c>
      <c r="DT62" s="85">
        <v>0</v>
      </c>
      <c r="DU62" s="13" t="e">
        <f>SUM(DS62/DU43)</f>
        <v>#DIV/0!</v>
      </c>
      <c r="DW62" s="84">
        <f t="shared" si="85"/>
        <v>170</v>
      </c>
      <c r="DX62" s="85">
        <v>0</v>
      </c>
      <c r="DY62" s="13">
        <f>SUM(DW62/DY43)</f>
        <v>1.1929824561403509E-2</v>
      </c>
      <c r="EA62" s="84">
        <f t="shared" si="86"/>
        <v>48</v>
      </c>
      <c r="EB62" s="85">
        <v>0</v>
      </c>
      <c r="EC62" s="13" t="e">
        <f>SUM(EA62/EC43)</f>
        <v>#DIV/0!</v>
      </c>
      <c r="EE62" s="84">
        <f t="shared" si="87"/>
        <v>160</v>
      </c>
      <c r="EF62" s="85">
        <v>0</v>
      </c>
      <c r="EG62" s="13">
        <f>SUM(EE62/EG43)</f>
        <v>8.8593576965669985E-3</v>
      </c>
      <c r="EI62" s="84">
        <f t="shared" si="88"/>
        <v>114</v>
      </c>
      <c r="EJ62" s="85">
        <v>0</v>
      </c>
      <c r="EK62" s="13" t="e">
        <f>SUM(EI62/EK43)</f>
        <v>#DIV/0!</v>
      </c>
      <c r="EQ62" s="84">
        <f t="shared" si="89"/>
        <v>0</v>
      </c>
      <c r="ER62" s="85">
        <f t="shared" si="90"/>
        <v>0</v>
      </c>
      <c r="ES62" s="13" t="e">
        <f>SUM(ER62/ES43)</f>
        <v>#DIV/0!</v>
      </c>
      <c r="EU62" s="84">
        <f t="shared" si="91"/>
        <v>0</v>
      </c>
      <c r="EV62" s="85">
        <v>0</v>
      </c>
      <c r="EW62" s="13" t="e">
        <f>SUM(EU62/EW43)</f>
        <v>#DIV/0!</v>
      </c>
      <c r="EY62" s="84">
        <f t="shared" si="92"/>
        <v>0</v>
      </c>
      <c r="EZ62" s="85">
        <v>0</v>
      </c>
      <c r="FA62" s="13" t="e">
        <f>SUM(EY62/FA43)</f>
        <v>#DIV/0!</v>
      </c>
    </row>
    <row r="63" spans="1:157" hidden="1" x14ac:dyDescent="0.25">
      <c r="A63" s="26" t="s">
        <v>19</v>
      </c>
      <c r="C63" s="72">
        <v>13</v>
      </c>
      <c r="D63" s="73">
        <f t="shared" si="51"/>
        <v>26</v>
      </c>
      <c r="E63" s="52">
        <f t="shared" si="52"/>
        <v>2.1885521885521885E-3</v>
      </c>
      <c r="G63" s="27">
        <v>40</v>
      </c>
      <c r="H63" s="75">
        <v>0</v>
      </c>
      <c r="I63" s="75"/>
      <c r="J63" s="55">
        <f t="shared" si="49"/>
        <v>8.8888888888888889E-3</v>
      </c>
      <c r="L63" s="29">
        <v>10</v>
      </c>
      <c r="M63" s="77">
        <f t="shared" si="53"/>
        <v>20</v>
      </c>
      <c r="N63" s="58">
        <f t="shared" si="54"/>
        <v>9.2592592592592587E-3</v>
      </c>
      <c r="P63" s="78">
        <v>6</v>
      </c>
      <c r="Q63" s="79">
        <f t="shared" si="55"/>
        <v>12</v>
      </c>
      <c r="R63" s="60">
        <f t="shared" si="56"/>
        <v>7.1428571428571426E-3</v>
      </c>
      <c r="T63" s="81">
        <v>50</v>
      </c>
      <c r="U63" s="82">
        <f t="shared" si="57"/>
        <v>100</v>
      </c>
      <c r="V63" s="62">
        <f t="shared" si="58"/>
        <v>1.1363636363636364E-2</v>
      </c>
      <c r="X63" s="88">
        <f t="shared" si="59"/>
        <v>30</v>
      </c>
      <c r="Y63" s="90">
        <f t="shared" si="60"/>
        <v>60</v>
      </c>
      <c r="Z63" s="64">
        <f>SUM(Y63/Z43)</f>
        <v>1.4285714285714285E-2</v>
      </c>
      <c r="AB63" s="91">
        <f t="shared" si="61"/>
        <v>70</v>
      </c>
      <c r="AC63" s="93">
        <v>0</v>
      </c>
      <c r="AD63" s="70">
        <f>SUM(AB63/AD43)</f>
        <v>1.1666666666666667E-2</v>
      </c>
      <c r="AF63" s="96">
        <f t="shared" si="62"/>
        <v>50</v>
      </c>
      <c r="AG63" s="75">
        <f t="shared" si="63"/>
        <v>100</v>
      </c>
      <c r="AH63" s="55">
        <f>SUM(AG63/AH43)</f>
        <v>1.2658227848101266E-2</v>
      </c>
      <c r="AJ63" s="106">
        <f t="shared" si="64"/>
        <v>50</v>
      </c>
      <c r="AK63" s="77">
        <f t="shared" si="65"/>
        <v>100</v>
      </c>
      <c r="AL63" s="58">
        <f>SUM(AK63/AL43)</f>
        <v>1.0869565217391304E-2</v>
      </c>
      <c r="AN63" s="108">
        <f t="shared" si="66"/>
        <v>140</v>
      </c>
      <c r="AO63" s="110">
        <v>0</v>
      </c>
      <c r="AP63" s="60">
        <f>SUM(AN63/AP43)</f>
        <v>9.5890410958904115E-3</v>
      </c>
      <c r="AR63" s="81">
        <f t="shared" si="67"/>
        <v>150</v>
      </c>
      <c r="AS63" s="94">
        <v>0</v>
      </c>
      <c r="AT63" s="94"/>
      <c r="AU63" s="62">
        <f>SUM(AR63/AU43)</f>
        <v>1.1538461538461539E-2</v>
      </c>
      <c r="AW63" s="88">
        <f t="shared" si="68"/>
        <v>230</v>
      </c>
      <c r="AX63" s="88"/>
      <c r="AY63" s="88"/>
      <c r="AZ63" s="88"/>
      <c r="BA63" s="90">
        <v>0</v>
      </c>
      <c r="BB63" s="64">
        <f>SUM(AW63/BB43)</f>
        <v>0.115</v>
      </c>
      <c r="BD63" s="91">
        <f t="shared" si="69"/>
        <v>110</v>
      </c>
      <c r="BE63" s="93">
        <v>0</v>
      </c>
      <c r="BF63" s="93"/>
      <c r="BG63" s="70">
        <f>SUM(BD63/BG43)</f>
        <v>1.0576923076923078E-2</v>
      </c>
      <c r="BI63" s="96">
        <f t="shared" si="70"/>
        <v>20</v>
      </c>
      <c r="BJ63" s="75">
        <v>0</v>
      </c>
      <c r="BK63" s="55">
        <f>SUM(BI63/BK43)</f>
        <v>1.0526315789473684E-2</v>
      </c>
      <c r="BM63" s="106">
        <f t="shared" si="71"/>
        <v>10</v>
      </c>
      <c r="BN63" s="77">
        <v>0</v>
      </c>
      <c r="BO63" s="58" t="e">
        <f>SUM(BM63/BO43)</f>
        <v>#DIV/0!</v>
      </c>
      <c r="BQ63" s="108">
        <f t="shared" si="72"/>
        <v>20</v>
      </c>
      <c r="BR63" s="79">
        <v>0</v>
      </c>
      <c r="BS63" s="60" t="e">
        <f>SUM(BQ63/BS43)</f>
        <v>#DIV/0!</v>
      </c>
      <c r="BU63" s="81">
        <f t="shared" si="73"/>
        <v>40</v>
      </c>
      <c r="BV63" s="82">
        <v>0</v>
      </c>
      <c r="BW63" s="62" t="e">
        <f>SUM(BU63/BW43)</f>
        <v>#DIV/0!</v>
      </c>
      <c r="BY63" s="84">
        <f t="shared" si="74"/>
        <v>10</v>
      </c>
      <c r="BZ63" s="85">
        <f t="shared" si="50"/>
        <v>20</v>
      </c>
      <c r="CA63" s="85"/>
      <c r="CB63" s="13" t="e">
        <f>SUM(BZ63/CB43)</f>
        <v>#DIV/0!</v>
      </c>
      <c r="CD63" s="84">
        <f t="shared" si="75"/>
        <v>115</v>
      </c>
      <c r="CE63" s="85">
        <v>0</v>
      </c>
      <c r="CF63" s="85"/>
      <c r="CG63" s="13" t="e">
        <f>SUM(CD63/CG43)</f>
        <v>#DIV/0!</v>
      </c>
      <c r="CI63" s="84">
        <f t="shared" si="76"/>
        <v>75</v>
      </c>
      <c r="CJ63" s="85">
        <v>0</v>
      </c>
      <c r="CK63" s="85"/>
      <c r="CL63" s="13" t="e">
        <f>SUM(CI63/CL43)</f>
        <v>#DIV/0!</v>
      </c>
      <c r="CN63" s="84">
        <f t="shared" si="77"/>
        <v>10</v>
      </c>
      <c r="CO63" s="85">
        <f t="shared" si="78"/>
        <v>20</v>
      </c>
      <c r="CP63" s="13" t="e">
        <f>SUM(CO63/CP43)</f>
        <v>#DIV/0!</v>
      </c>
      <c r="CR63" s="84">
        <f t="shared" si="79"/>
        <v>125</v>
      </c>
      <c r="CS63" s="85">
        <v>0</v>
      </c>
      <c r="CT63" s="13" t="e">
        <f>SUM(CR63/CT43)</f>
        <v>#DIV/0!</v>
      </c>
      <c r="CV63" s="84">
        <f t="shared" si="80"/>
        <v>195</v>
      </c>
      <c r="CW63" s="85">
        <v>0</v>
      </c>
      <c r="CX63" s="13" t="e">
        <f>SUM(CV63/CX43)</f>
        <v>#DIV/0!</v>
      </c>
      <c r="DG63" s="84">
        <f t="shared" si="81"/>
        <v>20</v>
      </c>
      <c r="DH63" s="85">
        <v>0</v>
      </c>
      <c r="DI63" s="13" t="e">
        <f>SUM(DG63/DI43)</f>
        <v>#DIV/0!</v>
      </c>
      <c r="DK63" s="84">
        <f t="shared" si="82"/>
        <v>0</v>
      </c>
      <c r="DL63" s="85">
        <v>0</v>
      </c>
      <c r="DM63" s="13" t="e">
        <f>SUM(DK63/DM43)</f>
        <v>#DIV/0!</v>
      </c>
      <c r="DO63" s="84">
        <f t="shared" si="83"/>
        <v>190</v>
      </c>
      <c r="DP63" s="85">
        <v>0</v>
      </c>
      <c r="DQ63" s="13">
        <f>SUM(DO63/DQ43)</f>
        <v>1.3333333333333334E-2</v>
      </c>
      <c r="DS63" s="84">
        <f t="shared" si="84"/>
        <v>0</v>
      </c>
      <c r="DT63" s="85">
        <v>0</v>
      </c>
      <c r="DU63" s="13" t="e">
        <f>SUM(DS63/DU43)</f>
        <v>#DIV/0!</v>
      </c>
      <c r="DW63" s="84">
        <f t="shared" si="85"/>
        <v>180</v>
      </c>
      <c r="DX63" s="85">
        <v>0</v>
      </c>
      <c r="DY63" s="13">
        <f>SUM(DW63/DY43)</f>
        <v>1.2631578947368421E-2</v>
      </c>
      <c r="EA63" s="84">
        <f t="shared" si="86"/>
        <v>48</v>
      </c>
      <c r="EB63" s="85">
        <v>0</v>
      </c>
      <c r="EC63" s="13" t="e">
        <f>SUM(EA63/EC43)</f>
        <v>#DIV/0!</v>
      </c>
      <c r="EE63" s="84">
        <f t="shared" si="87"/>
        <v>30</v>
      </c>
      <c r="EF63" s="85">
        <v>0</v>
      </c>
      <c r="EG63" s="13">
        <f>SUM(EE63/EG43)</f>
        <v>1.6611295681063123E-3</v>
      </c>
      <c r="EI63" s="84">
        <f t="shared" si="88"/>
        <v>24</v>
      </c>
      <c r="EJ63" s="85">
        <v>0</v>
      </c>
      <c r="EK63" s="13" t="e">
        <f>SUM(EI63/EK43)</f>
        <v>#DIV/0!</v>
      </c>
      <c r="EQ63" s="84">
        <f t="shared" si="89"/>
        <v>0</v>
      </c>
      <c r="ER63" s="85">
        <f t="shared" si="90"/>
        <v>0</v>
      </c>
      <c r="ES63" s="13" t="e">
        <f>SUM(ER63/ES43)</f>
        <v>#DIV/0!</v>
      </c>
      <c r="EU63" s="84">
        <f t="shared" si="91"/>
        <v>0</v>
      </c>
      <c r="EV63" s="85">
        <v>0</v>
      </c>
      <c r="EW63" s="13" t="e">
        <f>SUM(EU63/EW43)</f>
        <v>#DIV/0!</v>
      </c>
      <c r="EY63" s="84">
        <f t="shared" si="92"/>
        <v>0</v>
      </c>
      <c r="EZ63" s="85">
        <v>0</v>
      </c>
      <c r="FA63" s="13" t="e">
        <f>SUM(EY63/FA43)</f>
        <v>#DIV/0!</v>
      </c>
    </row>
    <row r="64" spans="1:157" hidden="1" x14ac:dyDescent="0.25">
      <c r="A64" s="26" t="s">
        <v>20</v>
      </c>
      <c r="C64" s="72">
        <v>18</v>
      </c>
      <c r="D64" s="73">
        <f t="shared" si="51"/>
        <v>36</v>
      </c>
      <c r="E64" s="52">
        <f t="shared" si="52"/>
        <v>3.0303030303030303E-3</v>
      </c>
      <c r="G64" s="27">
        <v>50</v>
      </c>
      <c r="H64" s="75">
        <v>0</v>
      </c>
      <c r="I64" s="75"/>
      <c r="J64" s="55">
        <f t="shared" si="49"/>
        <v>1.1111111111111112E-2</v>
      </c>
      <c r="L64" s="29">
        <v>10</v>
      </c>
      <c r="M64" s="77">
        <f t="shared" si="53"/>
        <v>20</v>
      </c>
      <c r="N64" s="58">
        <f t="shared" si="54"/>
        <v>9.2592592592592587E-3</v>
      </c>
      <c r="P64" s="78">
        <v>10</v>
      </c>
      <c r="Q64" s="79">
        <f t="shared" si="55"/>
        <v>20</v>
      </c>
      <c r="R64" s="60">
        <f t="shared" si="56"/>
        <v>1.1904761904761904E-2</v>
      </c>
      <c r="T64" s="81">
        <v>40</v>
      </c>
      <c r="U64" s="82">
        <f t="shared" si="57"/>
        <v>80</v>
      </c>
      <c r="V64" s="62">
        <f t="shared" si="58"/>
        <v>9.0909090909090905E-3</v>
      </c>
      <c r="X64" s="88">
        <f t="shared" si="59"/>
        <v>20</v>
      </c>
      <c r="Y64" s="90">
        <f t="shared" si="60"/>
        <v>40</v>
      </c>
      <c r="Z64" s="64">
        <f>SUM(Y64/Z43)</f>
        <v>9.5238095238095247E-3</v>
      </c>
      <c r="AB64" s="91">
        <f t="shared" si="61"/>
        <v>60</v>
      </c>
      <c r="AC64" s="93">
        <v>0</v>
      </c>
      <c r="AD64" s="70">
        <f>SUM(AB64/AD43)</f>
        <v>0.01</v>
      </c>
      <c r="AF64" s="96">
        <f t="shared" si="62"/>
        <v>40</v>
      </c>
      <c r="AG64" s="75">
        <f t="shared" si="63"/>
        <v>80</v>
      </c>
      <c r="AH64" s="55">
        <f>SUM(AG64/AH43)</f>
        <v>1.0126582278481013E-2</v>
      </c>
      <c r="AJ64" s="106">
        <f t="shared" si="64"/>
        <v>50</v>
      </c>
      <c r="AK64" s="77">
        <f t="shared" si="65"/>
        <v>100</v>
      </c>
      <c r="AL64" s="58">
        <f>SUM(AK64/AL43)</f>
        <v>1.0869565217391304E-2</v>
      </c>
      <c r="AN64" s="108">
        <f t="shared" si="66"/>
        <v>160</v>
      </c>
      <c r="AO64" s="110">
        <v>0</v>
      </c>
      <c r="AP64" s="60">
        <f>SUM(AN64/AP43)</f>
        <v>1.0958904109589041E-2</v>
      </c>
      <c r="AR64" s="81">
        <f t="shared" si="67"/>
        <v>140</v>
      </c>
      <c r="AS64" s="94">
        <v>0</v>
      </c>
      <c r="AT64" s="94"/>
      <c r="AU64" s="62">
        <f>SUM(AR64/AU43)</f>
        <v>1.0769230769230769E-2</v>
      </c>
      <c r="AW64" s="88">
        <f t="shared" si="68"/>
        <v>0</v>
      </c>
      <c r="AX64" s="88"/>
      <c r="AY64" s="88"/>
      <c r="AZ64" s="88"/>
      <c r="BA64" s="90">
        <v>0</v>
      </c>
      <c r="BB64" s="64">
        <f>SUM(AW64/BB43)</f>
        <v>0</v>
      </c>
      <c r="BD64" s="91">
        <f t="shared" si="69"/>
        <v>110</v>
      </c>
      <c r="BE64" s="93">
        <v>0</v>
      </c>
      <c r="BF64" s="93"/>
      <c r="BG64" s="70">
        <f>SUM(BD64/BG43)</f>
        <v>1.0576923076923078E-2</v>
      </c>
      <c r="BI64" s="96">
        <f t="shared" si="70"/>
        <v>20</v>
      </c>
      <c r="BJ64" s="75">
        <v>0</v>
      </c>
      <c r="BK64" s="55">
        <f>SUM(BI64/BK43)</f>
        <v>1.0526315789473684E-2</v>
      </c>
      <c r="BM64" s="106">
        <f t="shared" si="71"/>
        <v>10</v>
      </c>
      <c r="BN64" s="77">
        <v>0</v>
      </c>
      <c r="BO64" s="58" t="e">
        <f>SUM(BM64/BO43)</f>
        <v>#DIV/0!</v>
      </c>
      <c r="BQ64" s="108">
        <f t="shared" si="72"/>
        <v>20</v>
      </c>
      <c r="BR64" s="79">
        <v>0</v>
      </c>
      <c r="BS64" s="60" t="e">
        <f>SUM(BQ64/BS43)</f>
        <v>#DIV/0!</v>
      </c>
      <c r="BU64" s="81">
        <f t="shared" si="73"/>
        <v>45</v>
      </c>
      <c r="BV64" s="82">
        <v>0</v>
      </c>
      <c r="BW64" s="62" t="e">
        <f>SUM(BU64/BW43)</f>
        <v>#DIV/0!</v>
      </c>
      <c r="BY64" s="84">
        <f t="shared" si="74"/>
        <v>20</v>
      </c>
      <c r="BZ64" s="85">
        <f t="shared" si="50"/>
        <v>40</v>
      </c>
      <c r="CA64" s="85"/>
      <c r="CB64" s="13" t="e">
        <f>SUM(BZ64/CB43)</f>
        <v>#DIV/0!</v>
      </c>
      <c r="CD64" s="84">
        <f t="shared" si="75"/>
        <v>125</v>
      </c>
      <c r="CE64" s="85">
        <v>0</v>
      </c>
      <c r="CF64" s="85"/>
      <c r="CG64" s="13" t="e">
        <f>SUM(CD64/CG43)</f>
        <v>#DIV/0!</v>
      </c>
      <c r="CI64" s="84">
        <f t="shared" si="76"/>
        <v>95</v>
      </c>
      <c r="CJ64" s="85">
        <v>0</v>
      </c>
      <c r="CK64" s="85"/>
      <c r="CL64" s="13" t="e">
        <f>SUM(CI64/CL43)</f>
        <v>#DIV/0!</v>
      </c>
      <c r="CN64" s="84">
        <f t="shared" si="77"/>
        <v>10</v>
      </c>
      <c r="CO64" s="85">
        <f t="shared" si="78"/>
        <v>20</v>
      </c>
      <c r="CP64" s="13" t="e">
        <f>SUM(CO64/CP43)</f>
        <v>#DIV/0!</v>
      </c>
      <c r="CR64" s="84">
        <f t="shared" si="79"/>
        <v>165</v>
      </c>
      <c r="CS64" s="85">
        <v>0</v>
      </c>
      <c r="CT64" s="13" t="e">
        <f>SUM(CR64/CT43)</f>
        <v>#DIV/0!</v>
      </c>
      <c r="CV64" s="84">
        <f t="shared" si="80"/>
        <v>245</v>
      </c>
      <c r="CW64" s="85">
        <v>0</v>
      </c>
      <c r="CX64" s="13" t="e">
        <f>SUM(CV64/CX43)</f>
        <v>#DIV/0!</v>
      </c>
      <c r="DG64" s="84">
        <f t="shared" si="81"/>
        <v>20</v>
      </c>
      <c r="DH64" s="85">
        <v>0</v>
      </c>
      <c r="DI64" s="13" t="e">
        <f>SUM(DG64/DI43)</f>
        <v>#DIV/0!</v>
      </c>
      <c r="DK64" s="84">
        <f t="shared" si="82"/>
        <v>0</v>
      </c>
      <c r="DL64" s="85">
        <v>0</v>
      </c>
      <c r="DM64" s="13" t="e">
        <f>SUM(DK64/DM43)</f>
        <v>#DIV/0!</v>
      </c>
      <c r="DO64" s="84">
        <f t="shared" si="83"/>
        <v>235</v>
      </c>
      <c r="DP64" s="85">
        <v>0</v>
      </c>
      <c r="DQ64" s="13">
        <f>SUM(DO64/DQ43)</f>
        <v>1.6491228070175439E-2</v>
      </c>
      <c r="DS64" s="84">
        <f t="shared" si="84"/>
        <v>0</v>
      </c>
      <c r="DT64" s="85">
        <v>0</v>
      </c>
      <c r="DU64" s="13" t="e">
        <f>SUM(DS64/DU43)</f>
        <v>#DIV/0!</v>
      </c>
      <c r="DW64" s="84">
        <f t="shared" si="85"/>
        <v>220</v>
      </c>
      <c r="DX64" s="85">
        <v>0</v>
      </c>
      <c r="DY64" s="13">
        <f>SUM(DW64/DY43)</f>
        <v>1.5438596491228071E-2</v>
      </c>
      <c r="EA64" s="84">
        <f t="shared" si="86"/>
        <v>60</v>
      </c>
      <c r="EB64" s="85">
        <v>0</v>
      </c>
      <c r="EC64" s="13" t="e">
        <f>SUM(EA64/EC43)</f>
        <v>#DIV/0!</v>
      </c>
      <c r="EE64" s="84">
        <f t="shared" si="87"/>
        <v>60</v>
      </c>
      <c r="EF64" s="85">
        <v>0</v>
      </c>
      <c r="EG64" s="13">
        <f>SUM(EE64/EG43)</f>
        <v>3.3222591362126247E-3</v>
      </c>
      <c r="EI64" s="84">
        <f t="shared" si="88"/>
        <v>126</v>
      </c>
      <c r="EJ64" s="85">
        <v>0</v>
      </c>
      <c r="EK64" s="13" t="e">
        <f>SUM(EI64/EK43)</f>
        <v>#DIV/0!</v>
      </c>
      <c r="EQ64" s="84">
        <f t="shared" si="89"/>
        <v>0</v>
      </c>
      <c r="ER64" s="85">
        <f t="shared" si="90"/>
        <v>0</v>
      </c>
      <c r="ES64" s="13" t="e">
        <f>SUM(ER64/ES43)</f>
        <v>#DIV/0!</v>
      </c>
      <c r="EU64" s="84">
        <f t="shared" si="91"/>
        <v>0</v>
      </c>
      <c r="EV64" s="85">
        <v>0</v>
      </c>
      <c r="EW64" s="13" t="e">
        <f>SUM(EU64/EW43)</f>
        <v>#DIV/0!</v>
      </c>
      <c r="EY64" s="84">
        <f t="shared" si="92"/>
        <v>0</v>
      </c>
      <c r="EZ64" s="85">
        <v>0</v>
      </c>
      <c r="FA64" s="13" t="e">
        <f>SUM(EY64/FA43)</f>
        <v>#DIV/0!</v>
      </c>
    </row>
    <row r="65" spans="1:157" hidden="1" x14ac:dyDescent="0.25">
      <c r="A65" s="26" t="s">
        <v>21</v>
      </c>
      <c r="C65" s="72">
        <v>10</v>
      </c>
      <c r="D65" s="73">
        <f t="shared" si="51"/>
        <v>20</v>
      </c>
      <c r="E65" s="52">
        <f t="shared" si="52"/>
        <v>1.6835016835016834E-3</v>
      </c>
      <c r="G65" s="27">
        <v>30</v>
      </c>
      <c r="H65" s="75">
        <v>0</v>
      </c>
      <c r="I65" s="75"/>
      <c r="J65" s="55">
        <f t="shared" si="49"/>
        <v>6.6666666666666671E-3</v>
      </c>
      <c r="L65" s="29">
        <v>10</v>
      </c>
      <c r="M65" s="77">
        <f t="shared" si="53"/>
        <v>20</v>
      </c>
      <c r="N65" s="58">
        <f t="shared" si="54"/>
        <v>9.2592592592592587E-3</v>
      </c>
      <c r="P65" s="78">
        <v>4</v>
      </c>
      <c r="Q65" s="79">
        <f t="shared" si="55"/>
        <v>8</v>
      </c>
      <c r="R65" s="60">
        <f t="shared" si="56"/>
        <v>4.7619047619047623E-3</v>
      </c>
      <c r="T65" s="81">
        <v>20</v>
      </c>
      <c r="U65" s="82">
        <f t="shared" si="57"/>
        <v>40</v>
      </c>
      <c r="V65" s="62">
        <f t="shared" si="58"/>
        <v>4.5454545454545452E-3</v>
      </c>
      <c r="X65" s="88">
        <f t="shared" si="59"/>
        <v>10</v>
      </c>
      <c r="Y65" s="90">
        <f t="shared" si="60"/>
        <v>20</v>
      </c>
      <c r="Z65" s="64">
        <f>SUM(Y65/Z43)</f>
        <v>4.7619047619047623E-3</v>
      </c>
      <c r="AB65" s="91">
        <f t="shared" si="61"/>
        <v>20</v>
      </c>
      <c r="AC65" s="93">
        <v>0</v>
      </c>
      <c r="AD65" s="70">
        <f>SUM(AB65/AD43)</f>
        <v>3.3333333333333335E-3</v>
      </c>
      <c r="AF65" s="96">
        <f t="shared" si="62"/>
        <v>20</v>
      </c>
      <c r="AG65" s="75">
        <f t="shared" si="63"/>
        <v>40</v>
      </c>
      <c r="AH65" s="55">
        <f>SUM(AG65/AH43)</f>
        <v>5.0632911392405064E-3</v>
      </c>
      <c r="AJ65" s="106">
        <f t="shared" si="64"/>
        <v>20</v>
      </c>
      <c r="AK65" s="77">
        <f t="shared" si="65"/>
        <v>40</v>
      </c>
      <c r="AL65" s="58">
        <f>SUM(AK65/AL43)</f>
        <v>4.3478260869565218E-3</v>
      </c>
      <c r="AN65" s="108">
        <f t="shared" si="66"/>
        <v>80</v>
      </c>
      <c r="AO65" s="110">
        <v>0</v>
      </c>
      <c r="AP65" s="60">
        <f>SUM(AN65/AP43)</f>
        <v>5.4794520547945206E-3</v>
      </c>
      <c r="AR65" s="81">
        <f t="shared" si="67"/>
        <v>50</v>
      </c>
      <c r="AS65" s="94">
        <v>0</v>
      </c>
      <c r="AT65" s="94"/>
      <c r="AU65" s="62">
        <f>SUM(AR65/AU43)</f>
        <v>3.8461538461538464E-3</v>
      </c>
      <c r="AW65" s="88">
        <f t="shared" si="68"/>
        <v>0</v>
      </c>
      <c r="AX65" s="88"/>
      <c r="AY65" s="88"/>
      <c r="AZ65" s="88"/>
      <c r="BA65" s="90">
        <v>0</v>
      </c>
      <c r="BB65" s="64">
        <f>SUM(AW65/BB43)</f>
        <v>0</v>
      </c>
      <c r="BD65" s="91">
        <f t="shared" si="69"/>
        <v>50</v>
      </c>
      <c r="BE65" s="93">
        <v>0</v>
      </c>
      <c r="BF65" s="93"/>
      <c r="BG65" s="70">
        <f>SUM(BD65/BG43)</f>
        <v>4.807692307692308E-3</v>
      </c>
      <c r="BI65" s="96">
        <f t="shared" si="70"/>
        <v>10</v>
      </c>
      <c r="BJ65" s="75">
        <v>0</v>
      </c>
      <c r="BK65" s="55">
        <f>SUM(BI65/BK43)</f>
        <v>5.263157894736842E-3</v>
      </c>
      <c r="BM65" s="106">
        <f t="shared" si="71"/>
        <v>10</v>
      </c>
      <c r="BN65" s="77">
        <v>0</v>
      </c>
      <c r="BO65" s="58" t="e">
        <f>SUM(BM65/BO43)</f>
        <v>#DIV/0!</v>
      </c>
      <c r="BQ65" s="108">
        <f t="shared" si="72"/>
        <v>10</v>
      </c>
      <c r="BR65" s="79">
        <v>0</v>
      </c>
      <c r="BS65" s="60" t="e">
        <f>SUM(BQ65/BS43)</f>
        <v>#DIV/0!</v>
      </c>
      <c r="BU65" s="81">
        <f t="shared" si="73"/>
        <v>20</v>
      </c>
      <c r="BV65" s="82">
        <v>0</v>
      </c>
      <c r="BW65" s="62" t="e">
        <f>SUM(BU65/BW43)</f>
        <v>#DIV/0!</v>
      </c>
      <c r="BY65" s="84">
        <f t="shared" si="74"/>
        <v>10</v>
      </c>
      <c r="BZ65" s="85">
        <f t="shared" si="50"/>
        <v>20</v>
      </c>
      <c r="CA65" s="85"/>
      <c r="CB65" s="13" t="e">
        <f>SUM(BZ65/CB43)</f>
        <v>#DIV/0!</v>
      </c>
      <c r="CD65" s="84">
        <f t="shared" si="75"/>
        <v>50</v>
      </c>
      <c r="CE65" s="85">
        <v>0</v>
      </c>
      <c r="CF65" s="85"/>
      <c r="CG65" s="13" t="e">
        <f>SUM(CD65/CG43)</f>
        <v>#DIV/0!</v>
      </c>
      <c r="CI65" s="84">
        <f t="shared" si="76"/>
        <v>30</v>
      </c>
      <c r="CJ65" s="85">
        <v>0</v>
      </c>
      <c r="CK65" s="85"/>
      <c r="CL65" s="13" t="e">
        <f>SUM(CI65/CL43)</f>
        <v>#DIV/0!</v>
      </c>
      <c r="CN65" s="84">
        <f t="shared" si="77"/>
        <v>10</v>
      </c>
      <c r="CO65" s="85">
        <f t="shared" si="78"/>
        <v>20</v>
      </c>
      <c r="CP65" s="13" t="e">
        <f>SUM(CO65/CP43)</f>
        <v>#DIV/0!</v>
      </c>
      <c r="CR65" s="84">
        <f t="shared" si="79"/>
        <v>50</v>
      </c>
      <c r="CS65" s="85">
        <v>0</v>
      </c>
      <c r="CT65" s="13" t="e">
        <f>SUM(CR65/CT43)</f>
        <v>#DIV/0!</v>
      </c>
      <c r="CV65" s="84">
        <f t="shared" si="80"/>
        <v>80</v>
      </c>
      <c r="CW65" s="85">
        <v>0</v>
      </c>
      <c r="CX65" s="13" t="e">
        <f>SUM(CV65/CX43)</f>
        <v>#DIV/0!</v>
      </c>
      <c r="DG65" s="84">
        <f t="shared" si="81"/>
        <v>10</v>
      </c>
      <c r="DH65" s="85">
        <v>0</v>
      </c>
      <c r="DI65" s="13" t="e">
        <f>SUM(DG65/DI43)</f>
        <v>#DIV/0!</v>
      </c>
      <c r="DK65" s="84">
        <f t="shared" si="82"/>
        <v>0</v>
      </c>
      <c r="DL65" s="85">
        <v>0</v>
      </c>
      <c r="DM65" s="13" t="e">
        <f>SUM(DK65/DM43)</f>
        <v>#DIV/0!</v>
      </c>
      <c r="DO65" s="84">
        <f t="shared" si="83"/>
        <v>135</v>
      </c>
      <c r="DP65" s="85">
        <v>0</v>
      </c>
      <c r="DQ65" s="13">
        <f>SUM(DO65/DQ43)</f>
        <v>9.4736842105263164E-3</v>
      </c>
      <c r="DS65" s="84">
        <f t="shared" si="84"/>
        <v>0</v>
      </c>
      <c r="DT65" s="85">
        <v>0</v>
      </c>
      <c r="DU65" s="13" t="e">
        <f>SUM(DS65/DU43)</f>
        <v>#DIV/0!</v>
      </c>
      <c r="DW65" s="84">
        <f t="shared" si="85"/>
        <v>80</v>
      </c>
      <c r="DX65" s="85">
        <v>0</v>
      </c>
      <c r="DY65" s="13">
        <f>SUM(DW65/DY43)</f>
        <v>5.6140350877192978E-3</v>
      </c>
      <c r="EA65" s="84">
        <f t="shared" si="86"/>
        <v>24</v>
      </c>
      <c r="EB65" s="85">
        <v>0</v>
      </c>
      <c r="EC65" s="13" t="e">
        <f>SUM(EA65/EC43)</f>
        <v>#DIV/0!</v>
      </c>
      <c r="EE65" s="84">
        <f t="shared" si="87"/>
        <v>20</v>
      </c>
      <c r="EF65" s="85">
        <v>0</v>
      </c>
      <c r="EG65" s="13">
        <f>SUM(EE65/EG43)</f>
        <v>1.1074197120708748E-3</v>
      </c>
      <c r="EI65" s="84">
        <f t="shared" si="88"/>
        <v>48</v>
      </c>
      <c r="EJ65" s="85">
        <v>0</v>
      </c>
      <c r="EK65" s="13" t="e">
        <f>SUM(EI65/EK43)</f>
        <v>#DIV/0!</v>
      </c>
      <c r="EQ65" s="84">
        <f t="shared" si="89"/>
        <v>0</v>
      </c>
      <c r="ER65" s="85">
        <f t="shared" si="90"/>
        <v>0</v>
      </c>
      <c r="ES65" s="13" t="e">
        <f>SUM(ER65/ES43)</f>
        <v>#DIV/0!</v>
      </c>
      <c r="EU65" s="84">
        <f t="shared" si="91"/>
        <v>0</v>
      </c>
      <c r="EV65" s="85">
        <v>0</v>
      </c>
      <c r="EW65" s="13" t="e">
        <f>SUM(EU65/EW43)</f>
        <v>#DIV/0!</v>
      </c>
      <c r="EY65" s="84">
        <f t="shared" si="92"/>
        <v>0</v>
      </c>
      <c r="EZ65" s="85">
        <v>0</v>
      </c>
      <c r="FA65" s="13" t="e">
        <f>SUM(EY65/FA43)</f>
        <v>#DIV/0!</v>
      </c>
    </row>
    <row r="66" spans="1:157" hidden="1" x14ac:dyDescent="0.25">
      <c r="A66" s="26" t="s">
        <v>22</v>
      </c>
      <c r="C66" s="72">
        <v>44</v>
      </c>
      <c r="D66" s="73">
        <f t="shared" si="51"/>
        <v>88</v>
      </c>
      <c r="E66" s="52">
        <f t="shared" si="52"/>
        <v>7.4074074074074077E-3</v>
      </c>
      <c r="G66" s="27">
        <v>90</v>
      </c>
      <c r="H66" s="75">
        <v>0</v>
      </c>
      <c r="I66" s="75"/>
      <c r="J66" s="55">
        <f t="shared" si="49"/>
        <v>0.02</v>
      </c>
      <c r="L66" s="29">
        <v>20</v>
      </c>
      <c r="M66" s="77">
        <f t="shared" si="53"/>
        <v>40</v>
      </c>
      <c r="N66" s="58">
        <f t="shared" si="54"/>
        <v>1.8518518518518517E-2</v>
      </c>
      <c r="P66" s="78">
        <v>28</v>
      </c>
      <c r="Q66" s="79">
        <f t="shared" si="55"/>
        <v>56</v>
      </c>
      <c r="R66" s="60">
        <f t="shared" si="56"/>
        <v>3.3333333333333333E-2</v>
      </c>
      <c r="T66" s="81">
        <v>70</v>
      </c>
      <c r="U66" s="82">
        <f t="shared" si="57"/>
        <v>140</v>
      </c>
      <c r="V66" s="62">
        <f t="shared" si="58"/>
        <v>1.5909090909090907E-2</v>
      </c>
      <c r="X66" s="88">
        <f t="shared" si="59"/>
        <v>40</v>
      </c>
      <c r="Y66" s="90">
        <f t="shared" si="60"/>
        <v>80</v>
      </c>
      <c r="Z66" s="64">
        <f>SUM(Y66/Z43)</f>
        <v>1.9047619047619049E-2</v>
      </c>
      <c r="AB66" s="91">
        <f t="shared" si="61"/>
        <v>100</v>
      </c>
      <c r="AC66" s="93">
        <v>0</v>
      </c>
      <c r="AD66" s="70">
        <f>SUM(AB66/AD43)</f>
        <v>1.6666666666666666E-2</v>
      </c>
      <c r="AF66" s="96">
        <f t="shared" si="62"/>
        <v>70</v>
      </c>
      <c r="AG66" s="75">
        <f t="shared" si="63"/>
        <v>140</v>
      </c>
      <c r="AH66" s="55">
        <f>SUM(AG66/AH43)</f>
        <v>1.7721518987341773E-2</v>
      </c>
      <c r="AJ66" s="106">
        <f t="shared" si="64"/>
        <v>80</v>
      </c>
      <c r="AK66" s="77">
        <f t="shared" si="65"/>
        <v>160</v>
      </c>
      <c r="AL66" s="58">
        <f>SUM(AK66/AL43)</f>
        <v>1.7391304347826087E-2</v>
      </c>
      <c r="AN66" s="108">
        <f t="shared" si="66"/>
        <v>260</v>
      </c>
      <c r="AO66" s="110">
        <v>0</v>
      </c>
      <c r="AP66" s="60">
        <f>SUM(AN66/AP43)</f>
        <v>1.7808219178082191E-2</v>
      </c>
      <c r="AR66" s="81">
        <f t="shared" si="67"/>
        <v>190</v>
      </c>
      <c r="AS66" s="94">
        <v>0</v>
      </c>
      <c r="AT66" s="94"/>
      <c r="AU66" s="62">
        <f>SUM(AR66/AU43)</f>
        <v>1.4615384615384615E-2</v>
      </c>
      <c r="AW66" s="88">
        <f t="shared" si="68"/>
        <v>0</v>
      </c>
      <c r="AX66" s="88"/>
      <c r="AY66" s="88"/>
      <c r="AZ66" s="88"/>
      <c r="BA66" s="90">
        <v>0</v>
      </c>
      <c r="BB66" s="64">
        <f>SUM(AW66/BB43)</f>
        <v>0</v>
      </c>
      <c r="BD66" s="91">
        <f t="shared" si="69"/>
        <v>160</v>
      </c>
      <c r="BE66" s="93">
        <v>0</v>
      </c>
      <c r="BF66" s="93"/>
      <c r="BG66" s="70">
        <f>SUM(BD66/BG43)</f>
        <v>1.5384615384615385E-2</v>
      </c>
      <c r="BI66" s="96">
        <f t="shared" si="70"/>
        <v>30</v>
      </c>
      <c r="BJ66" s="75">
        <v>0</v>
      </c>
      <c r="BK66" s="55">
        <f>SUM(BI66/BK43)</f>
        <v>1.5789473684210527E-2</v>
      </c>
      <c r="BM66" s="106">
        <f t="shared" si="71"/>
        <v>10</v>
      </c>
      <c r="BN66" s="77">
        <v>0</v>
      </c>
      <c r="BO66" s="58" t="e">
        <f>SUM(BM66/BO43)</f>
        <v>#DIV/0!</v>
      </c>
      <c r="BQ66" s="108">
        <f t="shared" si="72"/>
        <v>30</v>
      </c>
      <c r="BR66" s="79">
        <v>0</v>
      </c>
      <c r="BS66" s="60" t="e">
        <f>SUM(BQ66/BS43)</f>
        <v>#DIV/0!</v>
      </c>
      <c r="BU66" s="81">
        <f t="shared" si="73"/>
        <v>65</v>
      </c>
      <c r="BV66" s="82">
        <v>0</v>
      </c>
      <c r="BW66" s="62" t="e">
        <f>SUM(BU66/BW43)</f>
        <v>#DIV/0!</v>
      </c>
      <c r="BY66" s="84">
        <f t="shared" si="74"/>
        <v>20</v>
      </c>
      <c r="BZ66" s="85">
        <f t="shared" si="50"/>
        <v>40</v>
      </c>
      <c r="CA66" s="85"/>
      <c r="CB66" s="13" t="e">
        <f>SUM(BZ66/CB43)</f>
        <v>#DIV/0!</v>
      </c>
      <c r="CD66" s="84">
        <f t="shared" si="75"/>
        <v>185</v>
      </c>
      <c r="CE66" s="85">
        <v>0</v>
      </c>
      <c r="CF66" s="85"/>
      <c r="CG66" s="13" t="e">
        <f>SUM(CD66/CG43)</f>
        <v>#DIV/0!</v>
      </c>
      <c r="CI66" s="84">
        <f t="shared" si="76"/>
        <v>140</v>
      </c>
      <c r="CJ66" s="85">
        <v>0</v>
      </c>
      <c r="CK66" s="85"/>
      <c r="CL66" s="13" t="e">
        <f>SUM(CI66/CL43)</f>
        <v>#DIV/0!</v>
      </c>
      <c r="CN66" s="84">
        <f t="shared" si="77"/>
        <v>10</v>
      </c>
      <c r="CO66" s="85">
        <f t="shared" si="78"/>
        <v>20</v>
      </c>
      <c r="CP66" s="13" t="e">
        <f>SUM(CO66/CP43)</f>
        <v>#DIV/0!</v>
      </c>
      <c r="CR66" s="84">
        <f t="shared" si="79"/>
        <v>230</v>
      </c>
      <c r="CS66" s="85">
        <v>0</v>
      </c>
      <c r="CT66" s="13" t="e">
        <f>SUM(CR66/CT43)</f>
        <v>#DIV/0!</v>
      </c>
      <c r="CV66" s="84">
        <f t="shared" si="80"/>
        <v>325</v>
      </c>
      <c r="CW66" s="85">
        <v>0</v>
      </c>
      <c r="CX66" s="13" t="e">
        <f>SUM(CV66/CX43)</f>
        <v>#DIV/0!</v>
      </c>
      <c r="DG66" s="84">
        <f t="shared" si="81"/>
        <v>30</v>
      </c>
      <c r="DH66" s="85">
        <v>0</v>
      </c>
      <c r="DI66" s="13" t="e">
        <f>SUM(DG66/DI43)</f>
        <v>#DIV/0!</v>
      </c>
      <c r="DK66" s="84">
        <f t="shared" si="82"/>
        <v>0</v>
      </c>
      <c r="DL66" s="85">
        <v>0</v>
      </c>
      <c r="DM66" s="13" t="e">
        <f>SUM(DK66/DM43)</f>
        <v>#DIV/0!</v>
      </c>
      <c r="DO66" s="84">
        <f t="shared" si="83"/>
        <v>275</v>
      </c>
      <c r="DP66" s="85">
        <v>0</v>
      </c>
      <c r="DQ66" s="13">
        <f>SUM(DO66/DQ43)</f>
        <v>1.9298245614035089E-2</v>
      </c>
      <c r="DS66" s="84">
        <f t="shared" si="84"/>
        <v>0</v>
      </c>
      <c r="DT66" s="85">
        <v>0</v>
      </c>
      <c r="DU66" s="13" t="e">
        <f>SUM(DS66/DU43)</f>
        <v>#DIV/0!</v>
      </c>
      <c r="DW66" s="84">
        <f t="shared" si="85"/>
        <v>280</v>
      </c>
      <c r="DX66" s="85">
        <v>0</v>
      </c>
      <c r="DY66" s="13">
        <f>SUM(DW66/DY43)</f>
        <v>1.9649122807017545E-2</v>
      </c>
      <c r="EA66" s="84">
        <f t="shared" si="86"/>
        <v>78</v>
      </c>
      <c r="EB66" s="85">
        <v>0</v>
      </c>
      <c r="EC66" s="13" t="e">
        <f>SUM(EA66/EC43)</f>
        <v>#DIV/0!</v>
      </c>
      <c r="EE66" s="84">
        <f t="shared" si="87"/>
        <v>60</v>
      </c>
      <c r="EF66" s="85">
        <v>0</v>
      </c>
      <c r="EG66" s="13">
        <f>SUM(EE66/EG43)</f>
        <v>3.3222591362126247E-3</v>
      </c>
      <c r="EI66" s="84">
        <f t="shared" si="88"/>
        <v>156</v>
      </c>
      <c r="EJ66" s="85">
        <v>0</v>
      </c>
      <c r="EK66" s="13" t="e">
        <f>SUM(EI66/EK43)</f>
        <v>#DIV/0!</v>
      </c>
      <c r="EQ66" s="84">
        <f t="shared" si="89"/>
        <v>0</v>
      </c>
      <c r="ER66" s="85">
        <f t="shared" si="90"/>
        <v>0</v>
      </c>
      <c r="ES66" s="13" t="e">
        <f>SUM(ER66/ES43)</f>
        <v>#DIV/0!</v>
      </c>
      <c r="EU66" s="84">
        <f t="shared" si="91"/>
        <v>0</v>
      </c>
      <c r="EV66" s="85">
        <v>0</v>
      </c>
      <c r="EW66" s="13" t="e">
        <f>SUM(EU66/EW43)</f>
        <v>#DIV/0!</v>
      </c>
      <c r="EY66" s="84">
        <f t="shared" si="92"/>
        <v>0</v>
      </c>
      <c r="EZ66" s="85">
        <v>0</v>
      </c>
      <c r="FA66" s="13" t="e">
        <f>SUM(EY66/FA43)</f>
        <v>#DIV/0!</v>
      </c>
    </row>
    <row r="67" spans="1:157" hidden="1" x14ac:dyDescent="0.25">
      <c r="A67" s="26" t="s">
        <v>23</v>
      </c>
      <c r="C67" s="72">
        <v>8</v>
      </c>
      <c r="D67" s="73">
        <f t="shared" si="51"/>
        <v>16</v>
      </c>
      <c r="E67" s="52">
        <f t="shared" si="52"/>
        <v>1.3468013468013469E-3</v>
      </c>
      <c r="G67" s="27">
        <v>30</v>
      </c>
      <c r="H67" s="75">
        <v>0</v>
      </c>
      <c r="I67" s="75"/>
      <c r="J67" s="55">
        <f t="shared" si="49"/>
        <v>6.6666666666666671E-3</v>
      </c>
      <c r="L67" s="29">
        <v>10</v>
      </c>
      <c r="M67" s="77">
        <f t="shared" si="53"/>
        <v>20</v>
      </c>
      <c r="N67" s="58">
        <f t="shared" si="54"/>
        <v>9.2592592592592587E-3</v>
      </c>
      <c r="P67" s="78">
        <v>4</v>
      </c>
      <c r="Q67" s="79">
        <f t="shared" si="55"/>
        <v>8</v>
      </c>
      <c r="R67" s="60">
        <f t="shared" si="56"/>
        <v>4.7619047619047623E-3</v>
      </c>
      <c r="T67" s="81">
        <v>20</v>
      </c>
      <c r="U67" s="82">
        <f t="shared" si="57"/>
        <v>40</v>
      </c>
      <c r="V67" s="62">
        <f t="shared" si="58"/>
        <v>4.5454545454545452E-3</v>
      </c>
      <c r="X67" s="88">
        <f t="shared" si="59"/>
        <v>10</v>
      </c>
      <c r="Y67" s="90">
        <f t="shared" si="60"/>
        <v>20</v>
      </c>
      <c r="Z67" s="64">
        <f>SUM(Y67/Z43)</f>
        <v>4.7619047619047623E-3</v>
      </c>
      <c r="AB67" s="91">
        <f t="shared" si="61"/>
        <v>30</v>
      </c>
      <c r="AC67" s="93">
        <v>0</v>
      </c>
      <c r="AD67" s="70">
        <f>SUM(AB67/AD43)</f>
        <v>5.0000000000000001E-3</v>
      </c>
      <c r="AF67" s="96">
        <f t="shared" si="62"/>
        <v>20</v>
      </c>
      <c r="AG67" s="75">
        <f t="shared" si="63"/>
        <v>40</v>
      </c>
      <c r="AH67" s="55">
        <f>SUM(AG67/AH43)</f>
        <v>5.0632911392405064E-3</v>
      </c>
      <c r="AJ67" s="106">
        <f t="shared" si="64"/>
        <v>30</v>
      </c>
      <c r="AK67" s="77">
        <f t="shared" si="65"/>
        <v>60</v>
      </c>
      <c r="AL67" s="58">
        <f>SUM(AK67/AL43)</f>
        <v>6.5217391304347823E-3</v>
      </c>
      <c r="AN67" s="108">
        <f t="shared" si="66"/>
        <v>80</v>
      </c>
      <c r="AO67" s="110">
        <v>0</v>
      </c>
      <c r="AP67" s="60">
        <f>SUM(AN67/AP43)</f>
        <v>5.4794520547945206E-3</v>
      </c>
      <c r="AR67" s="81">
        <f t="shared" si="67"/>
        <v>60</v>
      </c>
      <c r="AS67" s="94">
        <v>0</v>
      </c>
      <c r="AT67" s="94"/>
      <c r="AU67" s="62">
        <f>SUM(AR67/AU43)</f>
        <v>4.6153846153846158E-3</v>
      </c>
      <c r="AW67" s="88">
        <f t="shared" si="68"/>
        <v>0</v>
      </c>
      <c r="AX67" s="88"/>
      <c r="AY67" s="88"/>
      <c r="AZ67" s="88"/>
      <c r="BA67" s="90">
        <v>0</v>
      </c>
      <c r="BB67" s="64">
        <f>SUM(AW67/BB43)</f>
        <v>0</v>
      </c>
      <c r="BD67" s="91">
        <f t="shared" si="69"/>
        <v>50</v>
      </c>
      <c r="BE67" s="93">
        <v>0</v>
      </c>
      <c r="BF67" s="93"/>
      <c r="BG67" s="70">
        <f>SUM(BD67/BG43)</f>
        <v>4.807692307692308E-3</v>
      </c>
      <c r="BI67" s="96">
        <f t="shared" si="70"/>
        <v>10</v>
      </c>
      <c r="BJ67" s="75">
        <v>0</v>
      </c>
      <c r="BK67" s="55">
        <f>SUM(BI67/BK43)</f>
        <v>5.263157894736842E-3</v>
      </c>
      <c r="BM67" s="106">
        <f t="shared" si="71"/>
        <v>10</v>
      </c>
      <c r="BN67" s="77">
        <v>0</v>
      </c>
      <c r="BO67" s="58" t="e">
        <f>SUM(BM67/BO43)</f>
        <v>#DIV/0!</v>
      </c>
      <c r="BQ67" s="108">
        <f t="shared" si="72"/>
        <v>10</v>
      </c>
      <c r="BR67" s="79">
        <v>0</v>
      </c>
      <c r="BS67" s="60" t="e">
        <f>SUM(BQ67/BS43)</f>
        <v>#DIV/0!</v>
      </c>
      <c r="BU67" s="81">
        <f t="shared" si="73"/>
        <v>15</v>
      </c>
      <c r="BV67" s="82">
        <v>0</v>
      </c>
      <c r="BW67" s="62" t="e">
        <f>SUM(BU67/BW43)</f>
        <v>#DIV/0!</v>
      </c>
      <c r="BY67" s="84">
        <f t="shared" si="74"/>
        <v>10</v>
      </c>
      <c r="BZ67" s="85">
        <f t="shared" si="50"/>
        <v>20</v>
      </c>
      <c r="CA67" s="85"/>
      <c r="CB67" s="13" t="e">
        <f>SUM(BZ67/CB43)</f>
        <v>#DIV/0!</v>
      </c>
      <c r="CD67" s="84">
        <f t="shared" si="75"/>
        <v>45</v>
      </c>
      <c r="CE67" s="85">
        <v>0</v>
      </c>
      <c r="CF67" s="85"/>
      <c r="CG67" s="13" t="e">
        <f>SUM(CD67/CG43)</f>
        <v>#DIV/0!</v>
      </c>
      <c r="CI67" s="84">
        <f t="shared" si="76"/>
        <v>40</v>
      </c>
      <c r="CJ67" s="85">
        <v>0</v>
      </c>
      <c r="CK67" s="85"/>
      <c r="CL67" s="13" t="e">
        <f>SUM(CI67/CL43)</f>
        <v>#DIV/0!</v>
      </c>
      <c r="CN67" s="84">
        <f t="shared" si="77"/>
        <v>10</v>
      </c>
      <c r="CO67" s="85">
        <f t="shared" si="78"/>
        <v>20</v>
      </c>
      <c r="CP67" s="13" t="e">
        <f>SUM(CO67/CP43)</f>
        <v>#DIV/0!</v>
      </c>
      <c r="CR67" s="84">
        <f t="shared" si="79"/>
        <v>70</v>
      </c>
      <c r="CS67" s="85">
        <v>0</v>
      </c>
      <c r="CT67" s="13" t="e">
        <f>SUM(CR67/CT43)</f>
        <v>#DIV/0!</v>
      </c>
      <c r="CV67" s="84">
        <f t="shared" si="80"/>
        <v>80</v>
      </c>
      <c r="CW67" s="85">
        <v>0</v>
      </c>
      <c r="CX67" s="13" t="e">
        <f>SUM(CV67/CX43)</f>
        <v>#DIV/0!</v>
      </c>
      <c r="DG67" s="84">
        <f t="shared" si="81"/>
        <v>10</v>
      </c>
      <c r="DH67" s="85">
        <v>0</v>
      </c>
      <c r="DI67" s="13" t="e">
        <f>SUM(DG67/DI43)</f>
        <v>#DIV/0!</v>
      </c>
      <c r="DK67" s="84">
        <f t="shared" si="82"/>
        <v>0</v>
      </c>
      <c r="DL67" s="85">
        <v>0</v>
      </c>
      <c r="DM67" s="13" t="e">
        <f>SUM(DK67/DM43)</f>
        <v>#DIV/0!</v>
      </c>
      <c r="DO67" s="84">
        <f t="shared" si="83"/>
        <v>65</v>
      </c>
      <c r="DP67" s="85">
        <v>0</v>
      </c>
      <c r="DQ67" s="13">
        <f>SUM(DO67/DQ43)</f>
        <v>4.5614035087719294E-3</v>
      </c>
      <c r="DS67" s="84">
        <f t="shared" si="84"/>
        <v>0</v>
      </c>
      <c r="DT67" s="85">
        <v>0</v>
      </c>
      <c r="DU67" s="13" t="e">
        <f>SUM(DS67/DU43)</f>
        <v>#DIV/0!</v>
      </c>
      <c r="DW67" s="84">
        <f t="shared" si="85"/>
        <v>70</v>
      </c>
      <c r="DX67" s="85">
        <v>0</v>
      </c>
      <c r="DY67" s="13">
        <f>SUM(DW67/DY43)</f>
        <v>4.9122807017543861E-3</v>
      </c>
      <c r="EA67" s="84">
        <f t="shared" si="86"/>
        <v>18</v>
      </c>
      <c r="EB67" s="85">
        <v>0</v>
      </c>
      <c r="EC67" s="13" t="e">
        <f>SUM(EA67/EC43)</f>
        <v>#DIV/0!</v>
      </c>
      <c r="EE67" s="84">
        <f t="shared" si="87"/>
        <v>50</v>
      </c>
      <c r="EF67" s="85">
        <v>0</v>
      </c>
      <c r="EG67" s="13">
        <f>SUM(EE67/EG43)</f>
        <v>2.7685492801771874E-3</v>
      </c>
      <c r="EI67" s="84">
        <f t="shared" si="88"/>
        <v>48</v>
      </c>
      <c r="EJ67" s="85">
        <v>0</v>
      </c>
      <c r="EK67" s="13" t="e">
        <f>SUM(EI67/EK43)</f>
        <v>#DIV/0!</v>
      </c>
      <c r="EQ67" s="84">
        <f t="shared" si="89"/>
        <v>0</v>
      </c>
      <c r="ER67" s="85">
        <f t="shared" si="90"/>
        <v>0</v>
      </c>
      <c r="ES67" s="13" t="e">
        <f>SUM(ER67/ES43)</f>
        <v>#DIV/0!</v>
      </c>
      <c r="EU67" s="84">
        <f t="shared" si="91"/>
        <v>0</v>
      </c>
      <c r="EV67" s="85">
        <v>0</v>
      </c>
      <c r="EW67" s="13" t="e">
        <f>SUM(EU67/EW43)</f>
        <v>#DIV/0!</v>
      </c>
      <c r="EY67" s="84">
        <f t="shared" si="92"/>
        <v>0</v>
      </c>
      <c r="EZ67" s="85">
        <v>0</v>
      </c>
      <c r="FA67" s="13" t="e">
        <f>SUM(EY67/FA43)</f>
        <v>#DIV/0!</v>
      </c>
    </row>
    <row r="68" spans="1:157" hidden="1" x14ac:dyDescent="0.25">
      <c r="A68" s="26" t="s">
        <v>24</v>
      </c>
      <c r="C68" s="72">
        <v>15</v>
      </c>
      <c r="D68" s="73">
        <f t="shared" si="51"/>
        <v>30</v>
      </c>
      <c r="E68" s="52">
        <f t="shared" si="52"/>
        <v>2.5252525252525255E-3</v>
      </c>
      <c r="G68" s="27">
        <v>40</v>
      </c>
      <c r="H68" s="75">
        <v>0</v>
      </c>
      <c r="I68" s="75"/>
      <c r="J68" s="55">
        <f t="shared" si="49"/>
        <v>8.8888888888888889E-3</v>
      </c>
      <c r="L68" s="29">
        <v>10</v>
      </c>
      <c r="M68" s="77">
        <f t="shared" si="53"/>
        <v>20</v>
      </c>
      <c r="N68" s="58">
        <f t="shared" si="54"/>
        <v>9.2592592592592587E-3</v>
      </c>
      <c r="P68" s="78">
        <v>23</v>
      </c>
      <c r="Q68" s="79">
        <f t="shared" si="55"/>
        <v>46</v>
      </c>
      <c r="R68" s="60">
        <f t="shared" si="56"/>
        <v>2.7380952380952381E-2</v>
      </c>
      <c r="T68" s="81">
        <v>50</v>
      </c>
      <c r="U68" s="82">
        <f t="shared" si="57"/>
        <v>100</v>
      </c>
      <c r="V68" s="62">
        <f t="shared" si="58"/>
        <v>1.1363636363636364E-2</v>
      </c>
      <c r="X68" s="88">
        <f t="shared" si="59"/>
        <v>30</v>
      </c>
      <c r="Y68" s="90">
        <f t="shared" si="60"/>
        <v>60</v>
      </c>
      <c r="Z68" s="64">
        <f>SUM(Y68/Z43)</f>
        <v>1.4285714285714285E-2</v>
      </c>
      <c r="AB68" s="91">
        <f t="shared" si="61"/>
        <v>70</v>
      </c>
      <c r="AC68" s="93">
        <v>0</v>
      </c>
      <c r="AD68" s="70">
        <f>SUM(AB68/AD43)</f>
        <v>1.1666666666666667E-2</v>
      </c>
      <c r="AF68" s="96">
        <f t="shared" si="62"/>
        <v>50</v>
      </c>
      <c r="AG68" s="75">
        <f t="shared" si="63"/>
        <v>100</v>
      </c>
      <c r="AH68" s="55">
        <f>SUM(AG68/AH43)</f>
        <v>1.2658227848101266E-2</v>
      </c>
      <c r="AJ68" s="106">
        <f t="shared" si="64"/>
        <v>60</v>
      </c>
      <c r="AK68" s="77">
        <f t="shared" si="65"/>
        <v>120</v>
      </c>
      <c r="AL68" s="58">
        <f>SUM(AK68/AL43)</f>
        <v>1.3043478260869565E-2</v>
      </c>
      <c r="AN68" s="108">
        <f t="shared" si="66"/>
        <v>180</v>
      </c>
      <c r="AO68" s="110">
        <v>0</v>
      </c>
      <c r="AP68" s="60">
        <f>SUM(AN68/AP43)</f>
        <v>1.2328767123287671E-2</v>
      </c>
      <c r="AR68" s="81">
        <f t="shared" si="67"/>
        <v>140</v>
      </c>
      <c r="AS68" s="94">
        <v>0</v>
      </c>
      <c r="AT68" s="94"/>
      <c r="AU68" s="62">
        <f>SUM(AR68/AU43)</f>
        <v>1.0769230769230769E-2</v>
      </c>
      <c r="AW68" s="88">
        <f t="shared" si="68"/>
        <v>0</v>
      </c>
      <c r="AX68" s="88"/>
      <c r="AY68" s="88"/>
      <c r="AZ68" s="88"/>
      <c r="BA68" s="90">
        <v>0</v>
      </c>
      <c r="BB68" s="64">
        <f>SUM(AW68/BB43)</f>
        <v>0</v>
      </c>
      <c r="BD68" s="91">
        <f t="shared" si="69"/>
        <v>110</v>
      </c>
      <c r="BE68" s="93">
        <v>0</v>
      </c>
      <c r="BF68" s="93"/>
      <c r="BG68" s="70">
        <f>SUM(BD68/BG43)</f>
        <v>1.0576923076923078E-2</v>
      </c>
      <c r="BI68" s="96">
        <f t="shared" si="70"/>
        <v>20</v>
      </c>
      <c r="BJ68" s="75">
        <v>0</v>
      </c>
      <c r="BK68" s="55">
        <f>SUM(BI68/BK43)</f>
        <v>1.0526315789473684E-2</v>
      </c>
      <c r="BM68" s="106">
        <f t="shared" si="71"/>
        <v>10</v>
      </c>
      <c r="BN68" s="77">
        <v>0</v>
      </c>
      <c r="BO68" s="58" t="e">
        <f>SUM(BM68/BO43)</f>
        <v>#DIV/0!</v>
      </c>
      <c r="BQ68" s="108">
        <f t="shared" si="72"/>
        <v>20</v>
      </c>
      <c r="BR68" s="79">
        <v>0</v>
      </c>
      <c r="BS68" s="60" t="e">
        <f>SUM(BQ68/BS43)</f>
        <v>#DIV/0!</v>
      </c>
      <c r="BU68" s="81">
        <f t="shared" si="73"/>
        <v>45</v>
      </c>
      <c r="BV68" s="82">
        <v>0</v>
      </c>
      <c r="BW68" s="62" t="e">
        <f>SUM(BU68/BW43)</f>
        <v>#DIV/0!</v>
      </c>
      <c r="BY68" s="84">
        <f t="shared" si="74"/>
        <v>20</v>
      </c>
      <c r="BZ68" s="85">
        <f t="shared" si="50"/>
        <v>40</v>
      </c>
      <c r="CA68" s="85"/>
      <c r="CB68" s="13" t="e">
        <f>SUM(BZ68/CB43)</f>
        <v>#DIV/0!</v>
      </c>
      <c r="CD68" s="84">
        <f t="shared" si="75"/>
        <v>130</v>
      </c>
      <c r="CE68" s="85">
        <v>0</v>
      </c>
      <c r="CF68" s="85"/>
      <c r="CG68" s="13" t="e">
        <f>SUM(CD68/CG43)</f>
        <v>#DIV/0!</v>
      </c>
      <c r="CI68" s="84">
        <f t="shared" si="76"/>
        <v>90</v>
      </c>
      <c r="CJ68" s="85">
        <v>0</v>
      </c>
      <c r="CK68" s="85"/>
      <c r="CL68" s="13" t="e">
        <f>SUM(CI68/CL43)</f>
        <v>#DIV/0!</v>
      </c>
      <c r="CN68" s="84">
        <f t="shared" si="77"/>
        <v>10</v>
      </c>
      <c r="CO68" s="85">
        <f t="shared" si="78"/>
        <v>20</v>
      </c>
      <c r="CP68" s="13" t="e">
        <f>SUM(CO68/CP43)</f>
        <v>#DIV/0!</v>
      </c>
      <c r="CR68" s="84">
        <f t="shared" si="79"/>
        <v>150</v>
      </c>
      <c r="CS68" s="85">
        <v>0</v>
      </c>
      <c r="CT68" s="13" t="e">
        <f>SUM(CR68/CT43)</f>
        <v>#DIV/0!</v>
      </c>
      <c r="CV68" s="84">
        <f t="shared" si="80"/>
        <v>160</v>
      </c>
      <c r="CW68" s="85">
        <v>0</v>
      </c>
      <c r="CX68" s="13" t="e">
        <f>SUM(CV68/CX43)</f>
        <v>#DIV/0!</v>
      </c>
      <c r="DG68" s="84">
        <f t="shared" si="81"/>
        <v>20</v>
      </c>
      <c r="DH68" s="85">
        <v>0</v>
      </c>
      <c r="DI68" s="13" t="e">
        <f>SUM(DG68/DI43)</f>
        <v>#DIV/0!</v>
      </c>
      <c r="DK68" s="84">
        <f t="shared" si="82"/>
        <v>0</v>
      </c>
      <c r="DL68" s="85">
        <v>0</v>
      </c>
      <c r="DM68" s="13" t="e">
        <f>SUM(DK68/DM43)</f>
        <v>#DIV/0!</v>
      </c>
      <c r="DO68" s="84">
        <f t="shared" si="83"/>
        <v>130</v>
      </c>
      <c r="DP68" s="85">
        <v>0</v>
      </c>
      <c r="DQ68" s="13">
        <f>SUM(DO68/DQ43)</f>
        <v>9.1228070175438589E-3</v>
      </c>
      <c r="DS68" s="84">
        <f t="shared" si="84"/>
        <v>0</v>
      </c>
      <c r="DT68" s="85">
        <v>0</v>
      </c>
      <c r="DU68" s="13" t="e">
        <f>SUM(DS68/DU43)</f>
        <v>#DIV/0!</v>
      </c>
      <c r="DW68" s="84">
        <f t="shared" si="85"/>
        <v>120</v>
      </c>
      <c r="DX68" s="85">
        <v>0</v>
      </c>
      <c r="DY68" s="13">
        <f>SUM(DW68/DY43)</f>
        <v>8.4210526315789472E-3</v>
      </c>
      <c r="EA68" s="84">
        <f t="shared" si="86"/>
        <v>36</v>
      </c>
      <c r="EB68" s="85">
        <v>0</v>
      </c>
      <c r="EC68" s="13" t="e">
        <f>SUM(EA68/EC43)</f>
        <v>#DIV/0!</v>
      </c>
      <c r="EE68" s="84">
        <f t="shared" si="87"/>
        <v>60</v>
      </c>
      <c r="EF68" s="85">
        <v>0</v>
      </c>
      <c r="EG68" s="13">
        <f>SUM(EE68/EG43)</f>
        <v>3.3222591362126247E-3</v>
      </c>
      <c r="EI68" s="84">
        <f t="shared" si="88"/>
        <v>72</v>
      </c>
      <c r="EJ68" s="85">
        <v>0</v>
      </c>
      <c r="EK68" s="13" t="e">
        <f>SUM(EI68/EK43)</f>
        <v>#DIV/0!</v>
      </c>
      <c r="EQ68" s="84">
        <f t="shared" si="89"/>
        <v>0</v>
      </c>
      <c r="ER68" s="85">
        <f t="shared" si="90"/>
        <v>0</v>
      </c>
      <c r="ES68" s="13" t="e">
        <f>SUM(ER68/ES43)</f>
        <v>#DIV/0!</v>
      </c>
      <c r="EU68" s="84">
        <f t="shared" si="91"/>
        <v>0</v>
      </c>
      <c r="EV68" s="85">
        <v>0</v>
      </c>
      <c r="EW68" s="13" t="e">
        <f>SUM(EU68/EW43)</f>
        <v>#DIV/0!</v>
      </c>
      <c r="EY68" s="84">
        <f t="shared" si="92"/>
        <v>0</v>
      </c>
      <c r="EZ68" s="85">
        <v>0</v>
      </c>
      <c r="FA68" s="13" t="e">
        <f>SUM(EY68/FA43)</f>
        <v>#DIV/0!</v>
      </c>
    </row>
    <row r="69" spans="1:157" hidden="1" x14ac:dyDescent="0.25">
      <c r="A69" s="26" t="s">
        <v>25</v>
      </c>
      <c r="C69" s="72">
        <v>58</v>
      </c>
      <c r="D69" s="73">
        <f t="shared" si="51"/>
        <v>116</v>
      </c>
      <c r="E69" s="52">
        <f t="shared" si="52"/>
        <v>9.7643097643097636E-3</v>
      </c>
      <c r="G69" s="27">
        <v>130</v>
      </c>
      <c r="H69" s="75">
        <v>0</v>
      </c>
      <c r="I69" s="75"/>
      <c r="J69" s="55">
        <f t="shared" si="49"/>
        <v>2.8888888888888888E-2</v>
      </c>
      <c r="L69" s="29">
        <v>30</v>
      </c>
      <c r="M69" s="77">
        <f t="shared" si="53"/>
        <v>60</v>
      </c>
      <c r="N69" s="58">
        <f t="shared" si="54"/>
        <v>2.7777777777777776E-2</v>
      </c>
      <c r="P69" s="78">
        <v>44</v>
      </c>
      <c r="Q69" s="79">
        <f t="shared" si="55"/>
        <v>88</v>
      </c>
      <c r="R69" s="60">
        <f t="shared" si="56"/>
        <v>5.2380952380952382E-2</v>
      </c>
      <c r="T69" s="81">
        <v>80</v>
      </c>
      <c r="U69" s="82">
        <f t="shared" si="57"/>
        <v>160</v>
      </c>
      <c r="V69" s="62">
        <f t="shared" si="58"/>
        <v>1.8181818181818181E-2</v>
      </c>
      <c r="X69" s="88">
        <f t="shared" si="59"/>
        <v>30</v>
      </c>
      <c r="Y69" s="90">
        <f t="shared" si="60"/>
        <v>60</v>
      </c>
      <c r="Z69" s="64">
        <f>SUM(Y69/Z43)</f>
        <v>1.4285714285714285E-2</v>
      </c>
      <c r="AB69" s="91">
        <f t="shared" si="61"/>
        <v>110</v>
      </c>
      <c r="AC69" s="93">
        <v>0</v>
      </c>
      <c r="AD69" s="70">
        <f>SUM(AB69/AD43)</f>
        <v>1.8333333333333333E-2</v>
      </c>
      <c r="AF69" s="96">
        <f t="shared" si="62"/>
        <v>70</v>
      </c>
      <c r="AG69" s="75">
        <f t="shared" si="63"/>
        <v>140</v>
      </c>
      <c r="AH69" s="55">
        <f>SUM(AG69/AH43)</f>
        <v>1.7721518987341773E-2</v>
      </c>
      <c r="AJ69" s="106">
        <f t="shared" si="64"/>
        <v>80</v>
      </c>
      <c r="AK69" s="77">
        <f t="shared" si="65"/>
        <v>160</v>
      </c>
      <c r="AL69" s="58">
        <f>SUM(AK69/AL43)</f>
        <v>1.7391304347826087E-2</v>
      </c>
      <c r="AN69" s="108">
        <f t="shared" si="66"/>
        <v>260</v>
      </c>
      <c r="AO69" s="110">
        <v>0</v>
      </c>
      <c r="AP69" s="60">
        <f>SUM(AN69/AP43)</f>
        <v>1.7808219178082191E-2</v>
      </c>
      <c r="AR69" s="81">
        <f t="shared" si="67"/>
        <v>230</v>
      </c>
      <c r="AS69" s="94">
        <v>0</v>
      </c>
      <c r="AT69" s="94"/>
      <c r="AU69" s="62">
        <f>SUM(AR69/AU43)</f>
        <v>1.7692307692307691E-2</v>
      </c>
      <c r="AW69" s="88">
        <f t="shared" si="68"/>
        <v>0</v>
      </c>
      <c r="AX69" s="88"/>
      <c r="AY69" s="88"/>
      <c r="AZ69" s="88"/>
      <c r="BA69" s="90">
        <v>0</v>
      </c>
      <c r="BB69" s="64">
        <f>SUM(AW69/BB43)</f>
        <v>0</v>
      </c>
      <c r="BD69" s="91">
        <f t="shared" si="69"/>
        <v>190</v>
      </c>
      <c r="BE69" s="93">
        <v>0</v>
      </c>
      <c r="BF69" s="93"/>
      <c r="BG69" s="70">
        <f>SUM(BD69/BG43)</f>
        <v>1.826923076923077E-2</v>
      </c>
      <c r="BI69" s="96">
        <f t="shared" si="70"/>
        <v>40</v>
      </c>
      <c r="BJ69" s="75">
        <v>0</v>
      </c>
      <c r="BK69" s="55">
        <f>SUM(BI69/BK43)</f>
        <v>2.1052631578947368E-2</v>
      </c>
      <c r="BM69" s="106">
        <f t="shared" si="71"/>
        <v>10</v>
      </c>
      <c r="BN69" s="77">
        <v>0</v>
      </c>
      <c r="BO69" s="58" t="e">
        <f>SUM(BM69/BO43)</f>
        <v>#DIV/0!</v>
      </c>
      <c r="BQ69" s="108">
        <f t="shared" si="72"/>
        <v>30</v>
      </c>
      <c r="BR69" s="79">
        <v>0</v>
      </c>
      <c r="BS69" s="60" t="e">
        <f>SUM(BQ69/BS43)</f>
        <v>#DIV/0!</v>
      </c>
      <c r="BU69" s="81">
        <f t="shared" si="73"/>
        <v>70</v>
      </c>
      <c r="BV69" s="82">
        <v>0</v>
      </c>
      <c r="BW69" s="62" t="e">
        <f>SUM(BU69/BW43)</f>
        <v>#DIV/0!</v>
      </c>
      <c r="BY69" s="84">
        <f t="shared" si="74"/>
        <v>30</v>
      </c>
      <c r="BZ69" s="85">
        <f t="shared" si="50"/>
        <v>60</v>
      </c>
      <c r="CA69" s="85"/>
      <c r="CB69" s="13" t="e">
        <f>SUM(BZ69/CB43)</f>
        <v>#DIV/0!</v>
      </c>
      <c r="CD69" s="84">
        <f t="shared" si="75"/>
        <v>210</v>
      </c>
      <c r="CE69" s="85">
        <v>0</v>
      </c>
      <c r="CF69" s="85"/>
      <c r="CG69" s="13" t="e">
        <f>SUM(CD69/CG43)</f>
        <v>#DIV/0!</v>
      </c>
      <c r="CI69" s="84">
        <f t="shared" si="76"/>
        <v>185</v>
      </c>
      <c r="CJ69" s="85">
        <v>0</v>
      </c>
      <c r="CK69" s="85"/>
      <c r="CL69" s="13" t="e">
        <f>SUM(CI69/CL43)</f>
        <v>#DIV/0!</v>
      </c>
      <c r="CN69" s="84">
        <f t="shared" si="77"/>
        <v>10</v>
      </c>
      <c r="CO69" s="85">
        <f t="shared" si="78"/>
        <v>20</v>
      </c>
      <c r="CP69" s="13" t="e">
        <f>SUM(CO69/CP43)</f>
        <v>#DIV/0!</v>
      </c>
      <c r="CR69" s="84">
        <f t="shared" si="79"/>
        <v>315</v>
      </c>
      <c r="CS69" s="85">
        <v>0</v>
      </c>
      <c r="CT69" s="13" t="e">
        <f>SUM(CR69/CT43)</f>
        <v>#DIV/0!</v>
      </c>
      <c r="CV69" s="84">
        <f t="shared" si="80"/>
        <v>475</v>
      </c>
      <c r="CW69" s="85">
        <v>0</v>
      </c>
      <c r="CX69" s="13" t="e">
        <f>SUM(CV69/CX43)</f>
        <v>#DIV/0!</v>
      </c>
      <c r="DG69" s="84">
        <f t="shared" si="81"/>
        <v>40</v>
      </c>
      <c r="DH69" s="85">
        <v>0</v>
      </c>
      <c r="DI69" s="13" t="e">
        <f>SUM(DG69/DI43)</f>
        <v>#DIV/0!</v>
      </c>
      <c r="DK69" s="84">
        <f t="shared" si="82"/>
        <v>0</v>
      </c>
      <c r="DL69" s="85">
        <v>0</v>
      </c>
      <c r="DM69" s="13" t="e">
        <f>SUM(DK69/DM43)</f>
        <v>#DIV/0!</v>
      </c>
      <c r="DO69" s="84">
        <f t="shared" si="83"/>
        <v>415</v>
      </c>
      <c r="DP69" s="85">
        <v>0</v>
      </c>
      <c r="DQ69" s="13">
        <f>SUM(DO69/DQ43)</f>
        <v>2.9122807017543859E-2</v>
      </c>
      <c r="DS69" s="84">
        <f t="shared" si="84"/>
        <v>0</v>
      </c>
      <c r="DT69" s="85">
        <v>0</v>
      </c>
      <c r="DU69" s="13" t="e">
        <f>SUM(DS69/DU43)</f>
        <v>#DIV/0!</v>
      </c>
      <c r="DW69" s="84">
        <f t="shared" si="85"/>
        <v>430</v>
      </c>
      <c r="DX69" s="85">
        <v>0</v>
      </c>
      <c r="DY69" s="13">
        <f>SUM(DW69/DY43)</f>
        <v>3.0175438596491227E-2</v>
      </c>
      <c r="EA69" s="84">
        <f t="shared" si="86"/>
        <v>120</v>
      </c>
      <c r="EB69" s="85">
        <v>0</v>
      </c>
      <c r="EC69" s="13" t="e">
        <f>SUM(EA69/EC43)</f>
        <v>#DIV/0!</v>
      </c>
      <c r="EE69" s="84">
        <f t="shared" si="87"/>
        <v>180</v>
      </c>
      <c r="EF69" s="85">
        <v>0</v>
      </c>
      <c r="EG69" s="13">
        <f>SUM(EE69/EG43)</f>
        <v>9.9667774086378731E-3</v>
      </c>
      <c r="EI69" s="84">
        <f t="shared" si="88"/>
        <v>60</v>
      </c>
      <c r="EJ69" s="85">
        <v>0</v>
      </c>
      <c r="EK69" s="13" t="e">
        <f>SUM(EI69/EK43)</f>
        <v>#DIV/0!</v>
      </c>
      <c r="EQ69" s="84">
        <f t="shared" si="89"/>
        <v>0</v>
      </c>
      <c r="ER69" s="85">
        <f t="shared" si="90"/>
        <v>0</v>
      </c>
      <c r="ES69" s="13" t="e">
        <f>SUM(ER69/ES43)</f>
        <v>#DIV/0!</v>
      </c>
      <c r="EU69" s="84">
        <f t="shared" si="91"/>
        <v>0</v>
      </c>
      <c r="EV69" s="85">
        <v>0</v>
      </c>
      <c r="EW69" s="13" t="e">
        <f>SUM(EU69/EW43)</f>
        <v>#DIV/0!</v>
      </c>
      <c r="EY69" s="84">
        <f t="shared" si="92"/>
        <v>0</v>
      </c>
      <c r="EZ69" s="85">
        <v>0</v>
      </c>
      <c r="FA69" s="13" t="e">
        <f>SUM(EY69/FA43)</f>
        <v>#DIV/0!</v>
      </c>
    </row>
    <row r="70" spans="1:157" hidden="1" x14ac:dyDescent="0.25">
      <c r="A70" s="26" t="s">
        <v>26</v>
      </c>
      <c r="C70" s="72">
        <v>68</v>
      </c>
      <c r="D70" s="73">
        <f t="shared" si="51"/>
        <v>136</v>
      </c>
      <c r="E70" s="52">
        <f t="shared" si="52"/>
        <v>1.1447811447811448E-2</v>
      </c>
      <c r="G70" s="27">
        <v>130</v>
      </c>
      <c r="H70" s="75">
        <v>0</v>
      </c>
      <c r="I70" s="75"/>
      <c r="J70" s="55">
        <f t="shared" si="49"/>
        <v>2.8888888888888888E-2</v>
      </c>
      <c r="L70" s="29">
        <v>30</v>
      </c>
      <c r="M70" s="77">
        <f t="shared" si="53"/>
        <v>60</v>
      </c>
      <c r="N70" s="58">
        <f t="shared" si="54"/>
        <v>2.7777777777777776E-2</v>
      </c>
      <c r="P70" s="78">
        <v>38</v>
      </c>
      <c r="Q70" s="79">
        <f t="shared" si="55"/>
        <v>76</v>
      </c>
      <c r="R70" s="60">
        <f t="shared" si="56"/>
        <v>4.5238095238095237E-2</v>
      </c>
      <c r="T70" s="81">
        <v>130</v>
      </c>
      <c r="U70" s="82">
        <f t="shared" si="57"/>
        <v>260</v>
      </c>
      <c r="V70" s="62">
        <f t="shared" si="58"/>
        <v>2.9545454545454545E-2</v>
      </c>
      <c r="X70" s="88">
        <f t="shared" si="59"/>
        <v>60</v>
      </c>
      <c r="Y70" s="90">
        <f t="shared" si="60"/>
        <v>120</v>
      </c>
      <c r="Z70" s="64">
        <f>SUM(Y70/Z43)</f>
        <v>2.8571428571428571E-2</v>
      </c>
      <c r="AB70" s="91">
        <f t="shared" si="61"/>
        <v>180</v>
      </c>
      <c r="AC70" s="93">
        <v>0</v>
      </c>
      <c r="AD70" s="70">
        <f>SUM(AB70/AD43)</f>
        <v>0.03</v>
      </c>
      <c r="AF70" s="96">
        <f t="shared" si="62"/>
        <v>120</v>
      </c>
      <c r="AG70" s="75">
        <f t="shared" si="63"/>
        <v>240</v>
      </c>
      <c r="AH70" s="55">
        <f>SUM(AG70/AH43)</f>
        <v>3.0379746835443037E-2</v>
      </c>
      <c r="AJ70" s="106">
        <f t="shared" si="64"/>
        <v>140</v>
      </c>
      <c r="AK70" s="77">
        <f t="shared" si="65"/>
        <v>280</v>
      </c>
      <c r="AL70" s="58">
        <f>SUM(AK70/AL43)</f>
        <v>3.0434782608695653E-2</v>
      </c>
      <c r="AN70" s="108">
        <f t="shared" si="66"/>
        <v>440</v>
      </c>
      <c r="AO70" s="110">
        <v>0</v>
      </c>
      <c r="AP70" s="60">
        <f>SUM(AN70/AP43)</f>
        <v>3.0136986301369864E-2</v>
      </c>
      <c r="AR70" s="81">
        <f t="shared" si="67"/>
        <v>460</v>
      </c>
      <c r="AS70" s="94">
        <v>0</v>
      </c>
      <c r="AT70" s="94"/>
      <c r="AU70" s="62">
        <f>SUM(AR70/AU43)</f>
        <v>3.5384615384615382E-2</v>
      </c>
      <c r="AW70" s="88">
        <f t="shared" si="68"/>
        <v>710</v>
      </c>
      <c r="AX70" s="88"/>
      <c r="AY70" s="88"/>
      <c r="AZ70" s="88"/>
      <c r="BA70" s="90">
        <v>0</v>
      </c>
      <c r="BB70" s="64">
        <f>SUM(AW70/BB43)</f>
        <v>0.35499999999999998</v>
      </c>
      <c r="BD70" s="91">
        <f t="shared" si="69"/>
        <v>360</v>
      </c>
      <c r="BE70" s="93">
        <v>0</v>
      </c>
      <c r="BF70" s="93"/>
      <c r="BG70" s="70">
        <f>SUM(BD70/BG43)</f>
        <v>3.4615384615384617E-2</v>
      </c>
      <c r="BI70" s="96">
        <f t="shared" si="70"/>
        <v>60</v>
      </c>
      <c r="BJ70" s="75">
        <v>0</v>
      </c>
      <c r="BK70" s="55">
        <f>SUM(BI70/BK43)</f>
        <v>3.1578947368421054E-2</v>
      </c>
      <c r="BM70" s="106">
        <f t="shared" si="71"/>
        <v>20</v>
      </c>
      <c r="BN70" s="77">
        <v>0</v>
      </c>
      <c r="BO70" s="58" t="e">
        <f>SUM(BM70/BO43)</f>
        <v>#DIV/0!</v>
      </c>
      <c r="BQ70" s="108">
        <f t="shared" si="72"/>
        <v>60</v>
      </c>
      <c r="BR70" s="79">
        <v>0</v>
      </c>
      <c r="BS70" s="60" t="e">
        <f>SUM(BQ70/BS43)</f>
        <v>#DIV/0!</v>
      </c>
      <c r="BU70" s="81">
        <f t="shared" si="73"/>
        <v>135</v>
      </c>
      <c r="BV70" s="82">
        <v>0</v>
      </c>
      <c r="BW70" s="62" t="e">
        <f>SUM(BU70/BW43)</f>
        <v>#DIV/0!</v>
      </c>
      <c r="BY70" s="84">
        <f t="shared" si="74"/>
        <v>40</v>
      </c>
      <c r="BZ70" s="85">
        <f t="shared" si="50"/>
        <v>80</v>
      </c>
      <c r="CA70" s="85"/>
      <c r="CB70" s="13" t="e">
        <f>SUM(BZ70/CB43)</f>
        <v>#DIV/0!</v>
      </c>
      <c r="CD70" s="84">
        <f t="shared" si="75"/>
        <v>400</v>
      </c>
      <c r="CE70" s="85">
        <v>0</v>
      </c>
      <c r="CF70" s="85"/>
      <c r="CG70" s="13" t="e">
        <f>SUM(CD70/CG43)</f>
        <v>#DIV/0!</v>
      </c>
      <c r="CI70" s="84">
        <f t="shared" si="76"/>
        <v>320</v>
      </c>
      <c r="CJ70" s="85">
        <v>0</v>
      </c>
      <c r="CK70" s="85"/>
      <c r="CL70" s="13" t="e">
        <f>SUM(CI70/CL43)</f>
        <v>#DIV/0!</v>
      </c>
      <c r="CN70" s="84">
        <f t="shared" si="77"/>
        <v>10</v>
      </c>
      <c r="CO70" s="85">
        <f t="shared" si="78"/>
        <v>20</v>
      </c>
      <c r="CP70" s="13" t="e">
        <f>SUM(CO70/CP43)</f>
        <v>#DIV/0!</v>
      </c>
      <c r="CR70" s="84">
        <f t="shared" si="79"/>
        <v>535</v>
      </c>
      <c r="CS70" s="85">
        <v>0</v>
      </c>
      <c r="CT70" s="13" t="e">
        <f>SUM(CR70/CT43)</f>
        <v>#DIV/0!</v>
      </c>
      <c r="CV70" s="84">
        <f t="shared" si="80"/>
        <v>720</v>
      </c>
      <c r="CW70" s="85">
        <v>0</v>
      </c>
      <c r="CX70" s="13" t="e">
        <f>SUM(CV70/CX43)</f>
        <v>#DIV/0!</v>
      </c>
      <c r="DG70" s="84">
        <f t="shared" si="81"/>
        <v>60</v>
      </c>
      <c r="DH70" s="85">
        <v>0</v>
      </c>
      <c r="DI70" s="13" t="e">
        <f>SUM(DG70/DI43)</f>
        <v>#DIV/0!</v>
      </c>
      <c r="DK70" s="84">
        <f t="shared" si="82"/>
        <v>0</v>
      </c>
      <c r="DL70" s="85">
        <v>0</v>
      </c>
      <c r="DM70" s="13" t="e">
        <f>SUM(DK70/DM43)</f>
        <v>#DIV/0!</v>
      </c>
      <c r="DO70" s="84">
        <f t="shared" si="83"/>
        <v>575</v>
      </c>
      <c r="DP70" s="85">
        <v>0</v>
      </c>
      <c r="DQ70" s="13">
        <f>SUM(DO70/DQ43)</f>
        <v>4.0350877192982457E-2</v>
      </c>
      <c r="DS70" s="84">
        <f t="shared" si="84"/>
        <v>0</v>
      </c>
      <c r="DT70" s="85">
        <v>0</v>
      </c>
      <c r="DU70" s="13" t="e">
        <f>SUM(DS70/DU43)</f>
        <v>#DIV/0!</v>
      </c>
      <c r="DW70" s="84">
        <f t="shared" si="85"/>
        <v>590</v>
      </c>
      <c r="DX70" s="85">
        <v>0</v>
      </c>
      <c r="DY70" s="13">
        <f>SUM(DW70/DY43)</f>
        <v>4.1403508771929824E-2</v>
      </c>
      <c r="EA70" s="84">
        <f t="shared" si="86"/>
        <v>162</v>
      </c>
      <c r="EB70" s="85">
        <v>0</v>
      </c>
      <c r="EC70" s="13" t="e">
        <f>SUM(EA70/EC43)</f>
        <v>#DIV/0!</v>
      </c>
      <c r="EE70" s="84">
        <f t="shared" si="87"/>
        <v>470</v>
      </c>
      <c r="EF70" s="85">
        <v>0</v>
      </c>
      <c r="EG70" s="13">
        <f>SUM(EE70/EG43)</f>
        <v>2.6024363233665561E-2</v>
      </c>
      <c r="EI70" s="84">
        <f t="shared" si="88"/>
        <v>330</v>
      </c>
      <c r="EJ70" s="85">
        <v>0</v>
      </c>
      <c r="EK70" s="13" t="e">
        <f>SUM(EI70/EK43)</f>
        <v>#DIV/0!</v>
      </c>
      <c r="EQ70" s="84">
        <f t="shared" si="89"/>
        <v>0</v>
      </c>
      <c r="ER70" s="85">
        <f t="shared" si="90"/>
        <v>0</v>
      </c>
      <c r="ES70" s="13" t="e">
        <f>SUM(ER70/ES43)</f>
        <v>#DIV/0!</v>
      </c>
      <c r="EU70" s="84">
        <f t="shared" si="91"/>
        <v>0</v>
      </c>
      <c r="EV70" s="85">
        <v>0</v>
      </c>
      <c r="EW70" s="13" t="e">
        <f>SUM(EU70/EW43)</f>
        <v>#DIV/0!</v>
      </c>
      <c r="EY70" s="84">
        <f t="shared" si="92"/>
        <v>0</v>
      </c>
      <c r="EZ70" s="85">
        <v>0</v>
      </c>
      <c r="FA70" s="13" t="e">
        <f>SUM(EY70/FA43)</f>
        <v>#DIV/0!</v>
      </c>
    </row>
    <row r="71" spans="1:157" hidden="1" x14ac:dyDescent="0.25">
      <c r="A71" s="26" t="s">
        <v>27</v>
      </c>
      <c r="C71" s="72">
        <v>13</v>
      </c>
      <c r="D71" s="73">
        <f t="shared" si="51"/>
        <v>26</v>
      </c>
      <c r="E71" s="52">
        <f t="shared" si="52"/>
        <v>2.1885521885521885E-3</v>
      </c>
      <c r="G71" s="27">
        <v>40</v>
      </c>
      <c r="H71" s="75">
        <v>0</v>
      </c>
      <c r="I71" s="75"/>
      <c r="J71" s="55">
        <f t="shared" si="49"/>
        <v>8.8888888888888889E-3</v>
      </c>
      <c r="L71" s="29">
        <v>10</v>
      </c>
      <c r="M71" s="77">
        <f t="shared" si="53"/>
        <v>20</v>
      </c>
      <c r="N71" s="58">
        <f t="shared" si="54"/>
        <v>9.2592592592592587E-3</v>
      </c>
      <c r="P71" s="78">
        <v>7</v>
      </c>
      <c r="Q71" s="79">
        <f t="shared" si="55"/>
        <v>14</v>
      </c>
      <c r="R71" s="60">
        <f t="shared" si="56"/>
        <v>8.3333333333333332E-3</v>
      </c>
      <c r="T71" s="81">
        <v>50</v>
      </c>
      <c r="U71" s="82">
        <f t="shared" si="57"/>
        <v>100</v>
      </c>
      <c r="V71" s="62">
        <f t="shared" si="58"/>
        <v>1.1363636363636364E-2</v>
      </c>
      <c r="X71" s="88">
        <f t="shared" si="59"/>
        <v>30</v>
      </c>
      <c r="Y71" s="90">
        <f t="shared" si="60"/>
        <v>60</v>
      </c>
      <c r="Z71" s="64">
        <f>SUM(Y71/Z43)</f>
        <v>1.4285714285714285E-2</v>
      </c>
      <c r="AB71" s="91">
        <f t="shared" si="61"/>
        <v>60</v>
      </c>
      <c r="AC71" s="93">
        <v>0</v>
      </c>
      <c r="AD71" s="70">
        <f>SUM(AB71/AD43)</f>
        <v>0.01</v>
      </c>
      <c r="AF71" s="96">
        <f t="shared" si="62"/>
        <v>50</v>
      </c>
      <c r="AG71" s="75">
        <f t="shared" si="63"/>
        <v>100</v>
      </c>
      <c r="AH71" s="55">
        <f>SUM(AG71/AH43)</f>
        <v>1.2658227848101266E-2</v>
      </c>
      <c r="AJ71" s="106">
        <f t="shared" si="64"/>
        <v>50</v>
      </c>
      <c r="AK71" s="77">
        <f t="shared" si="65"/>
        <v>100</v>
      </c>
      <c r="AL71" s="58">
        <f>SUM(AK71/AL43)</f>
        <v>1.0869565217391304E-2</v>
      </c>
      <c r="AN71" s="108">
        <f t="shared" si="66"/>
        <v>120</v>
      </c>
      <c r="AO71" s="110">
        <v>0</v>
      </c>
      <c r="AP71" s="60">
        <f>SUM(AN71/AP43)</f>
        <v>8.21917808219178E-3</v>
      </c>
      <c r="AR71" s="81">
        <f t="shared" si="67"/>
        <v>100</v>
      </c>
      <c r="AS71" s="94">
        <v>0</v>
      </c>
      <c r="AT71" s="94"/>
      <c r="AU71" s="62">
        <f>SUM(AR71/AU43)</f>
        <v>7.6923076923076927E-3</v>
      </c>
      <c r="AW71" s="88">
        <f t="shared" si="68"/>
        <v>0</v>
      </c>
      <c r="AX71" s="88"/>
      <c r="AY71" s="88"/>
      <c r="AZ71" s="88"/>
      <c r="BA71" s="90">
        <v>0</v>
      </c>
      <c r="BB71" s="64">
        <f>SUM(AW71/BB43)</f>
        <v>0</v>
      </c>
      <c r="BD71" s="91">
        <f t="shared" si="69"/>
        <v>80</v>
      </c>
      <c r="BE71" s="93">
        <v>0</v>
      </c>
      <c r="BF71" s="93"/>
      <c r="BG71" s="70">
        <f>SUM(BD71/BG43)</f>
        <v>7.6923076923076927E-3</v>
      </c>
      <c r="BI71" s="96">
        <f t="shared" si="70"/>
        <v>20</v>
      </c>
      <c r="BJ71" s="75">
        <v>0</v>
      </c>
      <c r="BK71" s="55">
        <f>SUM(BI71/BK43)</f>
        <v>1.0526315789473684E-2</v>
      </c>
      <c r="BM71" s="106">
        <f t="shared" si="71"/>
        <v>10</v>
      </c>
      <c r="BN71" s="77">
        <v>0</v>
      </c>
      <c r="BO71" s="58" t="e">
        <f>SUM(BM71/BO43)</f>
        <v>#DIV/0!</v>
      </c>
      <c r="BQ71" s="108">
        <f t="shared" si="72"/>
        <v>20</v>
      </c>
      <c r="BR71" s="79">
        <v>0</v>
      </c>
      <c r="BS71" s="60" t="e">
        <f>SUM(BQ71/BS43)</f>
        <v>#DIV/0!</v>
      </c>
      <c r="BU71" s="81">
        <f t="shared" si="73"/>
        <v>30</v>
      </c>
      <c r="BV71" s="82">
        <v>0</v>
      </c>
      <c r="BW71" s="62" t="e">
        <f>SUM(BU71/BW43)</f>
        <v>#DIV/0!</v>
      </c>
      <c r="BY71" s="84">
        <f t="shared" si="74"/>
        <v>10</v>
      </c>
      <c r="BZ71" s="85">
        <f t="shared" si="50"/>
        <v>20</v>
      </c>
      <c r="CA71" s="85"/>
      <c r="CB71" s="13" t="e">
        <f>SUM(BZ71/CB43)</f>
        <v>#DIV/0!</v>
      </c>
      <c r="CD71" s="84">
        <f t="shared" si="75"/>
        <v>85</v>
      </c>
      <c r="CE71" s="85">
        <v>0</v>
      </c>
      <c r="CF71" s="85"/>
      <c r="CG71" s="13" t="e">
        <f>SUM(CD71/CG43)</f>
        <v>#DIV/0!</v>
      </c>
      <c r="CI71" s="84">
        <f t="shared" si="76"/>
        <v>70</v>
      </c>
      <c r="CJ71" s="85">
        <v>0</v>
      </c>
      <c r="CK71" s="85"/>
      <c r="CL71" s="13" t="e">
        <f>SUM(CI71/CL43)</f>
        <v>#DIV/0!</v>
      </c>
      <c r="CN71" s="84">
        <f t="shared" si="77"/>
        <v>10</v>
      </c>
      <c r="CO71" s="85">
        <f t="shared" si="78"/>
        <v>20</v>
      </c>
      <c r="CP71" s="13" t="e">
        <f>SUM(CO71/CP43)</f>
        <v>#DIV/0!</v>
      </c>
      <c r="CR71" s="84">
        <f t="shared" si="79"/>
        <v>120</v>
      </c>
      <c r="CS71" s="85">
        <v>0</v>
      </c>
      <c r="CT71" s="13" t="e">
        <f>SUM(CR71/CT43)</f>
        <v>#DIV/0!</v>
      </c>
      <c r="CV71" s="84">
        <f t="shared" si="80"/>
        <v>140</v>
      </c>
      <c r="CW71" s="85">
        <v>0</v>
      </c>
      <c r="CX71" s="13" t="e">
        <f>SUM(CV71/CX43)</f>
        <v>#DIV/0!</v>
      </c>
      <c r="DG71" s="84">
        <f t="shared" si="81"/>
        <v>10</v>
      </c>
      <c r="DH71" s="85">
        <v>0</v>
      </c>
      <c r="DI71" s="13" t="e">
        <f>SUM(DG71/DI43)</f>
        <v>#DIV/0!</v>
      </c>
      <c r="DK71" s="84">
        <f t="shared" si="82"/>
        <v>0</v>
      </c>
      <c r="DL71" s="85">
        <v>0</v>
      </c>
      <c r="DM71" s="13" t="e">
        <f>SUM(DK71/DM43)</f>
        <v>#DIV/0!</v>
      </c>
      <c r="DO71" s="84">
        <f t="shared" si="83"/>
        <v>195</v>
      </c>
      <c r="DP71" s="85">
        <v>0</v>
      </c>
      <c r="DQ71" s="13">
        <f>SUM(DO71/DQ43)</f>
        <v>1.368421052631579E-2</v>
      </c>
      <c r="DS71" s="84">
        <f t="shared" si="84"/>
        <v>0</v>
      </c>
      <c r="DT71" s="85">
        <v>0</v>
      </c>
      <c r="DU71" s="13" t="e">
        <f>SUM(DS71/DU43)</f>
        <v>#DIV/0!</v>
      </c>
      <c r="DW71" s="84">
        <f t="shared" si="85"/>
        <v>120</v>
      </c>
      <c r="DX71" s="85">
        <v>0</v>
      </c>
      <c r="DY71" s="13">
        <f>SUM(DW71/DY43)</f>
        <v>8.4210526315789472E-3</v>
      </c>
      <c r="EA71" s="84">
        <f t="shared" si="86"/>
        <v>30</v>
      </c>
      <c r="EB71" s="85">
        <v>0</v>
      </c>
      <c r="EC71" s="13" t="e">
        <f>SUM(EA71/EC43)</f>
        <v>#DIV/0!</v>
      </c>
      <c r="EE71" s="84">
        <f t="shared" si="87"/>
        <v>60</v>
      </c>
      <c r="EF71" s="85">
        <v>0</v>
      </c>
      <c r="EG71" s="13">
        <f>SUM(EE71/EG43)</f>
        <v>3.3222591362126247E-3</v>
      </c>
      <c r="EI71" s="84">
        <f t="shared" si="88"/>
        <v>18</v>
      </c>
      <c r="EJ71" s="85">
        <v>0</v>
      </c>
      <c r="EK71" s="13" t="e">
        <f>SUM(EI71/EK43)</f>
        <v>#DIV/0!</v>
      </c>
      <c r="EQ71" s="84">
        <f t="shared" si="89"/>
        <v>0</v>
      </c>
      <c r="ER71" s="85">
        <f t="shared" si="90"/>
        <v>0</v>
      </c>
      <c r="ES71" s="13" t="e">
        <f>SUM(ER71/ES43)</f>
        <v>#DIV/0!</v>
      </c>
      <c r="EU71" s="84">
        <f t="shared" si="91"/>
        <v>0</v>
      </c>
      <c r="EV71" s="85">
        <v>0</v>
      </c>
      <c r="EW71" s="13" t="e">
        <f>SUM(EU71/EW43)</f>
        <v>#DIV/0!</v>
      </c>
      <c r="EY71" s="84">
        <f t="shared" si="92"/>
        <v>0</v>
      </c>
      <c r="EZ71" s="85">
        <v>0</v>
      </c>
      <c r="FA71" s="13" t="e">
        <f>SUM(EY71/FA43)</f>
        <v>#DIV/0!</v>
      </c>
    </row>
    <row r="72" spans="1:157" hidden="1" x14ac:dyDescent="0.25">
      <c r="A72" s="26" t="s">
        <v>28</v>
      </c>
      <c r="C72" s="72">
        <v>96</v>
      </c>
      <c r="D72" s="73">
        <f t="shared" si="51"/>
        <v>192</v>
      </c>
      <c r="E72" s="52">
        <f t="shared" si="52"/>
        <v>1.6161616161616162E-2</v>
      </c>
      <c r="G72" s="27">
        <v>150</v>
      </c>
      <c r="H72" s="75">
        <v>0</v>
      </c>
      <c r="I72" s="75"/>
      <c r="J72" s="55">
        <f t="shared" si="49"/>
        <v>3.3333333333333333E-2</v>
      </c>
      <c r="L72" s="29">
        <v>30</v>
      </c>
      <c r="M72" s="77">
        <f t="shared" si="53"/>
        <v>60</v>
      </c>
      <c r="N72" s="58">
        <f t="shared" si="54"/>
        <v>2.7777777777777776E-2</v>
      </c>
      <c r="P72" s="78">
        <v>71</v>
      </c>
      <c r="Q72" s="79">
        <f t="shared" si="55"/>
        <v>142</v>
      </c>
      <c r="R72" s="60">
        <f t="shared" si="56"/>
        <v>8.4523809523809529E-2</v>
      </c>
      <c r="T72" s="81">
        <v>180</v>
      </c>
      <c r="U72" s="82">
        <f t="shared" si="57"/>
        <v>360</v>
      </c>
      <c r="V72" s="62">
        <f t="shared" si="58"/>
        <v>4.0909090909090909E-2</v>
      </c>
      <c r="X72" s="88">
        <f t="shared" si="59"/>
        <v>90</v>
      </c>
      <c r="Y72" s="90">
        <f t="shared" si="60"/>
        <v>180</v>
      </c>
      <c r="Z72" s="64">
        <f>SUM(Y72/Z43)</f>
        <v>4.2857142857142858E-2</v>
      </c>
      <c r="AB72" s="91">
        <f t="shared" si="61"/>
        <v>250</v>
      </c>
      <c r="AC72" s="93">
        <v>0</v>
      </c>
      <c r="AD72" s="70">
        <f>SUM(AB72/AD43)</f>
        <v>4.1666666666666664E-2</v>
      </c>
      <c r="AF72" s="96">
        <f t="shared" si="62"/>
        <v>170</v>
      </c>
      <c r="AG72" s="75">
        <f t="shared" si="63"/>
        <v>340</v>
      </c>
      <c r="AH72" s="55">
        <f>SUM(AG72/AH43)</f>
        <v>4.3037974683544304E-2</v>
      </c>
      <c r="AJ72" s="106">
        <f t="shared" si="64"/>
        <v>190</v>
      </c>
      <c r="AK72" s="77">
        <f t="shared" si="65"/>
        <v>380</v>
      </c>
      <c r="AL72" s="58">
        <f>SUM(AK72/AL43)</f>
        <v>4.1304347826086954E-2</v>
      </c>
      <c r="AN72" s="108">
        <f t="shared" si="66"/>
        <v>620</v>
      </c>
      <c r="AO72" s="110">
        <v>0</v>
      </c>
      <c r="AP72" s="60">
        <f>SUM(AN72/AP43)</f>
        <v>4.2465753424657533E-2</v>
      </c>
      <c r="AR72" s="81">
        <f t="shared" si="67"/>
        <v>570</v>
      </c>
      <c r="AS72" s="94">
        <v>0</v>
      </c>
      <c r="AT72" s="94"/>
      <c r="AU72" s="62">
        <f>SUM(AR72/AU43)</f>
        <v>4.3846153846153847E-2</v>
      </c>
      <c r="AW72" s="88">
        <f t="shared" si="68"/>
        <v>30</v>
      </c>
      <c r="AX72" s="88"/>
      <c r="AY72" s="88"/>
      <c r="AZ72" s="88"/>
      <c r="BA72" s="90">
        <v>0</v>
      </c>
      <c r="BB72" s="64">
        <f>SUM(AW72/BB43)</f>
        <v>1.4999999999999999E-2</v>
      </c>
      <c r="BD72" s="91">
        <f t="shared" si="69"/>
        <v>440</v>
      </c>
      <c r="BE72" s="93">
        <v>0</v>
      </c>
      <c r="BF72" s="93"/>
      <c r="BG72" s="70">
        <f>SUM(BD72/BG43)</f>
        <v>4.230769230769231E-2</v>
      </c>
      <c r="BI72" s="96">
        <f t="shared" si="70"/>
        <v>80</v>
      </c>
      <c r="BJ72" s="75">
        <v>0</v>
      </c>
      <c r="BK72" s="55">
        <f>SUM(BI72/BK43)</f>
        <v>4.2105263157894736E-2</v>
      </c>
      <c r="BM72" s="106">
        <f t="shared" si="71"/>
        <v>20</v>
      </c>
      <c r="BN72" s="77">
        <v>0</v>
      </c>
      <c r="BO72" s="58" t="e">
        <f>SUM(BM72/BO43)</f>
        <v>#DIV/0!</v>
      </c>
      <c r="BQ72" s="108">
        <f t="shared" si="72"/>
        <v>70</v>
      </c>
      <c r="BR72" s="79">
        <v>0</v>
      </c>
      <c r="BS72" s="60" t="e">
        <f>SUM(BQ72/BS43)</f>
        <v>#DIV/0!</v>
      </c>
      <c r="BU72" s="81">
        <f t="shared" si="73"/>
        <v>170</v>
      </c>
      <c r="BV72" s="82">
        <v>0</v>
      </c>
      <c r="BW72" s="62" t="e">
        <f>SUM(BU72/BW43)</f>
        <v>#DIV/0!</v>
      </c>
      <c r="BY72" s="84">
        <f t="shared" si="74"/>
        <v>50</v>
      </c>
      <c r="BZ72" s="85">
        <f t="shared" si="50"/>
        <v>100</v>
      </c>
      <c r="CA72" s="85"/>
      <c r="CB72" s="13" t="e">
        <f>SUM(BZ72/CB43)</f>
        <v>#DIV/0!</v>
      </c>
      <c r="CD72" s="84">
        <f t="shared" si="75"/>
        <v>505</v>
      </c>
      <c r="CE72" s="85">
        <v>0</v>
      </c>
      <c r="CF72" s="85"/>
      <c r="CG72" s="13" t="e">
        <f>SUM(CD72/CG43)</f>
        <v>#DIV/0!</v>
      </c>
      <c r="CI72" s="84">
        <f t="shared" si="76"/>
        <v>400</v>
      </c>
      <c r="CJ72" s="85">
        <v>0</v>
      </c>
      <c r="CK72" s="85"/>
      <c r="CL72" s="13" t="e">
        <f>SUM(CI72/CL43)</f>
        <v>#DIV/0!</v>
      </c>
      <c r="CN72" s="84">
        <f t="shared" si="77"/>
        <v>10</v>
      </c>
      <c r="CO72" s="85">
        <f t="shared" si="78"/>
        <v>20</v>
      </c>
      <c r="CP72" s="13" t="e">
        <f>SUM(CO72/CP43)</f>
        <v>#DIV/0!</v>
      </c>
      <c r="CR72" s="84">
        <f t="shared" si="79"/>
        <v>670</v>
      </c>
      <c r="CS72" s="85">
        <v>0</v>
      </c>
      <c r="CT72" s="13" t="e">
        <f>SUM(CR72/CT43)</f>
        <v>#DIV/0!</v>
      </c>
      <c r="CV72" s="84">
        <f t="shared" si="80"/>
        <v>820</v>
      </c>
      <c r="CW72" s="85">
        <v>0</v>
      </c>
      <c r="CX72" s="13" t="e">
        <f>SUM(CV72/CX43)</f>
        <v>#DIV/0!</v>
      </c>
      <c r="DG72" s="84">
        <f t="shared" si="81"/>
        <v>60</v>
      </c>
      <c r="DH72" s="85">
        <v>0</v>
      </c>
      <c r="DI72" s="13" t="e">
        <f>SUM(DG72/DI43)</f>
        <v>#DIV/0!</v>
      </c>
      <c r="DK72" s="84">
        <f t="shared" si="82"/>
        <v>0</v>
      </c>
      <c r="DL72" s="85">
        <v>0</v>
      </c>
      <c r="DM72" s="13" t="e">
        <f>SUM(DK72/DM43)</f>
        <v>#DIV/0!</v>
      </c>
      <c r="DO72" s="84">
        <f t="shared" si="83"/>
        <v>670</v>
      </c>
      <c r="DP72" s="85">
        <v>0</v>
      </c>
      <c r="DQ72" s="13">
        <f>SUM(DO72/DQ43)</f>
        <v>4.7017543859649125E-2</v>
      </c>
      <c r="DS72" s="84">
        <f t="shared" si="84"/>
        <v>396</v>
      </c>
      <c r="DT72" s="85">
        <v>0</v>
      </c>
      <c r="DU72" s="13" t="e">
        <f>SUM(DS72/DU43)</f>
        <v>#DIV/0!</v>
      </c>
      <c r="DW72" s="84">
        <f t="shared" si="85"/>
        <v>260</v>
      </c>
      <c r="DX72" s="85">
        <v>0</v>
      </c>
      <c r="DY72" s="13">
        <f>SUM(DW72/DY43)</f>
        <v>1.8245614035087718E-2</v>
      </c>
      <c r="EA72" s="84">
        <f t="shared" si="86"/>
        <v>0</v>
      </c>
      <c r="EB72" s="85">
        <v>0</v>
      </c>
      <c r="EC72" s="13" t="e">
        <f>SUM(EA72/EC43)</f>
        <v>#DIV/0!</v>
      </c>
      <c r="EE72" s="84">
        <f t="shared" si="87"/>
        <v>650</v>
      </c>
      <c r="EF72" s="85">
        <v>0</v>
      </c>
      <c r="EG72" s="13">
        <f>SUM(EE72/EG43)</f>
        <v>3.5991140642303431E-2</v>
      </c>
      <c r="EI72" s="84">
        <f t="shared" si="88"/>
        <v>408</v>
      </c>
      <c r="EJ72" s="85">
        <v>0</v>
      </c>
      <c r="EK72" s="13" t="e">
        <f>SUM(EI72/EK43)</f>
        <v>#DIV/0!</v>
      </c>
      <c r="EQ72" s="84">
        <f t="shared" si="89"/>
        <v>0</v>
      </c>
      <c r="ER72" s="85">
        <f t="shared" si="90"/>
        <v>0</v>
      </c>
      <c r="ES72" s="13" t="e">
        <f>SUM(ER72/ES43)</f>
        <v>#DIV/0!</v>
      </c>
      <c r="EU72" s="84">
        <f t="shared" si="91"/>
        <v>0</v>
      </c>
      <c r="EV72" s="85">
        <v>0</v>
      </c>
      <c r="EW72" s="13" t="e">
        <f>SUM(EU72/EW43)</f>
        <v>#DIV/0!</v>
      </c>
      <c r="EY72" s="84">
        <f t="shared" si="92"/>
        <v>0</v>
      </c>
      <c r="EZ72" s="85">
        <v>0</v>
      </c>
      <c r="FA72" s="13" t="e">
        <f>SUM(EY72/FA43)</f>
        <v>#DIV/0!</v>
      </c>
    </row>
    <row r="73" spans="1:157" hidden="1" x14ac:dyDescent="0.25">
      <c r="A73" s="26" t="s">
        <v>29</v>
      </c>
      <c r="C73" s="72">
        <v>9</v>
      </c>
      <c r="D73" s="73">
        <f t="shared" si="51"/>
        <v>18</v>
      </c>
      <c r="E73" s="52">
        <f t="shared" si="52"/>
        <v>1.5151515151515152E-3</v>
      </c>
      <c r="G73" s="27">
        <v>30</v>
      </c>
      <c r="H73" s="75">
        <v>0</v>
      </c>
      <c r="I73" s="75"/>
      <c r="J73" s="55">
        <f t="shared" si="49"/>
        <v>6.6666666666666671E-3</v>
      </c>
      <c r="L73" s="29">
        <v>10</v>
      </c>
      <c r="M73" s="77">
        <f t="shared" si="53"/>
        <v>20</v>
      </c>
      <c r="N73" s="58">
        <f t="shared" si="54"/>
        <v>9.2592592592592587E-3</v>
      </c>
      <c r="P73" s="78">
        <v>5</v>
      </c>
      <c r="Q73" s="79">
        <f t="shared" si="55"/>
        <v>10</v>
      </c>
      <c r="R73" s="60">
        <f t="shared" si="56"/>
        <v>5.9523809523809521E-3</v>
      </c>
      <c r="T73" s="81">
        <v>30</v>
      </c>
      <c r="U73" s="82">
        <f t="shared" si="57"/>
        <v>60</v>
      </c>
      <c r="V73" s="62">
        <f t="shared" si="58"/>
        <v>6.8181818181818179E-3</v>
      </c>
      <c r="X73" s="88">
        <f t="shared" si="59"/>
        <v>20</v>
      </c>
      <c r="Y73" s="90">
        <f t="shared" si="60"/>
        <v>40</v>
      </c>
      <c r="Z73" s="64">
        <f>SUM(Y73/Z43)</f>
        <v>9.5238095238095247E-3</v>
      </c>
      <c r="AB73" s="91">
        <f t="shared" si="61"/>
        <v>50</v>
      </c>
      <c r="AC73" s="93">
        <v>0</v>
      </c>
      <c r="AD73" s="70">
        <f>SUM(AB73/AD43)</f>
        <v>8.3333333333333332E-3</v>
      </c>
      <c r="AF73" s="96">
        <f t="shared" si="62"/>
        <v>30</v>
      </c>
      <c r="AG73" s="75">
        <f t="shared" si="63"/>
        <v>60</v>
      </c>
      <c r="AH73" s="55">
        <f>SUM(AG73/AH43)</f>
        <v>7.5949367088607592E-3</v>
      </c>
      <c r="AJ73" s="106">
        <f t="shared" si="64"/>
        <v>40</v>
      </c>
      <c r="AK73" s="77">
        <f t="shared" si="65"/>
        <v>80</v>
      </c>
      <c r="AL73" s="58">
        <f>SUM(AK73/AL43)</f>
        <v>8.6956521739130436E-3</v>
      </c>
      <c r="AN73" s="108">
        <f t="shared" si="66"/>
        <v>140</v>
      </c>
      <c r="AO73" s="110">
        <v>0</v>
      </c>
      <c r="AP73" s="60">
        <f>SUM(AN73/AP43)</f>
        <v>9.5890410958904115E-3</v>
      </c>
      <c r="AR73" s="81">
        <f t="shared" si="67"/>
        <v>90</v>
      </c>
      <c r="AS73" s="94">
        <v>0</v>
      </c>
      <c r="AT73" s="94"/>
      <c r="AU73" s="62">
        <f>SUM(AR73/AU43)</f>
        <v>6.9230769230769233E-3</v>
      </c>
      <c r="AW73" s="88">
        <f t="shared" si="68"/>
        <v>580</v>
      </c>
      <c r="AX73" s="88"/>
      <c r="AY73" s="88"/>
      <c r="AZ73" s="88"/>
      <c r="BA73" s="90">
        <v>0</v>
      </c>
      <c r="BB73" s="64">
        <f>SUM(AW73/BB43)</f>
        <v>0.28999999999999998</v>
      </c>
      <c r="BD73" s="91">
        <f t="shared" si="69"/>
        <v>70</v>
      </c>
      <c r="BE73" s="93">
        <v>0</v>
      </c>
      <c r="BF73" s="93"/>
      <c r="BG73" s="70">
        <f>SUM(BD73/BG43)</f>
        <v>6.7307692307692311E-3</v>
      </c>
      <c r="BI73" s="96">
        <f t="shared" si="70"/>
        <v>10</v>
      </c>
      <c r="BJ73" s="75">
        <v>0</v>
      </c>
      <c r="BK73" s="55">
        <f>SUM(BI73/BK43)</f>
        <v>5.263157894736842E-3</v>
      </c>
      <c r="BM73" s="106">
        <f t="shared" si="71"/>
        <v>10</v>
      </c>
      <c r="BN73" s="77">
        <v>0</v>
      </c>
      <c r="BO73" s="58" t="e">
        <f>SUM(BM73/BO43)</f>
        <v>#DIV/0!</v>
      </c>
      <c r="BQ73" s="108">
        <f t="shared" si="72"/>
        <v>10</v>
      </c>
      <c r="BR73" s="79">
        <v>0</v>
      </c>
      <c r="BS73" s="60" t="e">
        <f>SUM(BQ73/BS43)</f>
        <v>#DIV/0!</v>
      </c>
      <c r="BU73" s="81">
        <f t="shared" si="73"/>
        <v>25</v>
      </c>
      <c r="BV73" s="82">
        <v>0</v>
      </c>
      <c r="BW73" s="62" t="e">
        <f>SUM(BU73/BW43)</f>
        <v>#DIV/0!</v>
      </c>
      <c r="BY73" s="84">
        <f t="shared" si="74"/>
        <v>10</v>
      </c>
      <c r="BZ73" s="85">
        <f t="shared" si="50"/>
        <v>20</v>
      </c>
      <c r="CA73" s="85"/>
      <c r="CB73" s="13" t="e">
        <f>SUM(BZ73/CB43)</f>
        <v>#DIV/0!</v>
      </c>
      <c r="CD73" s="84">
        <f t="shared" si="75"/>
        <v>75</v>
      </c>
      <c r="CE73" s="85">
        <v>0</v>
      </c>
      <c r="CF73" s="85"/>
      <c r="CG73" s="13" t="e">
        <f>SUM(CD73/CG43)</f>
        <v>#DIV/0!</v>
      </c>
      <c r="CI73" s="84">
        <f t="shared" si="76"/>
        <v>55</v>
      </c>
      <c r="CJ73" s="85">
        <v>0</v>
      </c>
      <c r="CK73" s="85"/>
      <c r="CL73" s="13" t="e">
        <f>SUM(CI73/CL43)</f>
        <v>#DIV/0!</v>
      </c>
      <c r="CN73" s="84">
        <f t="shared" si="77"/>
        <v>10</v>
      </c>
      <c r="CO73" s="85">
        <f t="shared" si="78"/>
        <v>20</v>
      </c>
      <c r="CP73" s="13" t="e">
        <f>SUM(CO73/CP43)</f>
        <v>#DIV/0!</v>
      </c>
      <c r="CR73" s="84">
        <f t="shared" si="79"/>
        <v>90</v>
      </c>
      <c r="CS73" s="85">
        <v>0</v>
      </c>
      <c r="CT73" s="13" t="e">
        <f>SUM(CR73/CT43)</f>
        <v>#DIV/0!</v>
      </c>
      <c r="CV73" s="84">
        <f t="shared" si="80"/>
        <v>125</v>
      </c>
      <c r="CW73" s="85">
        <v>0</v>
      </c>
      <c r="CX73" s="13" t="e">
        <f>SUM(CV73/CX43)</f>
        <v>#DIV/0!</v>
      </c>
      <c r="DG73" s="84">
        <f t="shared" si="81"/>
        <v>10</v>
      </c>
      <c r="DH73" s="85">
        <v>0</v>
      </c>
      <c r="DI73" s="13" t="e">
        <f>SUM(DG73/DI43)</f>
        <v>#DIV/0!</v>
      </c>
      <c r="DK73" s="84">
        <f t="shared" si="82"/>
        <v>0</v>
      </c>
      <c r="DL73" s="85">
        <v>0</v>
      </c>
      <c r="DM73" s="13" t="e">
        <f>SUM(DK73/DM43)</f>
        <v>#DIV/0!</v>
      </c>
      <c r="DO73" s="84">
        <f t="shared" si="83"/>
        <v>100</v>
      </c>
      <c r="DP73" s="85">
        <v>0</v>
      </c>
      <c r="DQ73" s="13">
        <f>SUM(DO73/DQ43)</f>
        <v>7.0175438596491229E-3</v>
      </c>
      <c r="DS73" s="84">
        <v>0</v>
      </c>
      <c r="DT73" s="85">
        <v>0</v>
      </c>
      <c r="DU73" s="13" t="e">
        <f>SUM(DS73/DU43)</f>
        <v>#DIV/0!</v>
      </c>
      <c r="DW73" s="84">
        <f t="shared" si="85"/>
        <v>110</v>
      </c>
      <c r="DX73" s="85">
        <v>0</v>
      </c>
      <c r="DY73" s="13">
        <f>SUM(DW73/DY43)</f>
        <v>7.7192982456140355E-3</v>
      </c>
      <c r="EA73" s="84">
        <v>0</v>
      </c>
      <c r="EB73" s="85">
        <v>0</v>
      </c>
      <c r="EC73" s="13" t="e">
        <f>SUM(EA73/EC43)</f>
        <v>#DIV/0!</v>
      </c>
      <c r="EE73" s="84">
        <f t="shared" si="87"/>
        <v>40</v>
      </c>
      <c r="EF73" s="85">
        <v>0</v>
      </c>
      <c r="EG73" s="13">
        <f>SUM(EE73/EG43)</f>
        <v>2.2148394241417496E-3</v>
      </c>
      <c r="EI73" s="84">
        <v>0</v>
      </c>
      <c r="EJ73" s="85">
        <v>0</v>
      </c>
      <c r="EK73" s="13" t="e">
        <f>SUM(EI73/EK43)</f>
        <v>#DIV/0!</v>
      </c>
      <c r="EQ73" s="84">
        <f t="shared" si="89"/>
        <v>0</v>
      </c>
      <c r="ER73" s="85">
        <f t="shared" si="90"/>
        <v>0</v>
      </c>
      <c r="ES73" s="13" t="e">
        <f>SUM(ER73/ES43)</f>
        <v>#DIV/0!</v>
      </c>
      <c r="EU73" s="84">
        <f t="shared" si="91"/>
        <v>0</v>
      </c>
      <c r="EV73" s="85">
        <v>0</v>
      </c>
      <c r="EW73" s="13" t="e">
        <f>SUM(EU73/EW43)</f>
        <v>#DIV/0!</v>
      </c>
      <c r="EY73" s="84">
        <f t="shared" si="92"/>
        <v>0</v>
      </c>
      <c r="EZ73" s="85">
        <v>0</v>
      </c>
      <c r="FA73" s="13" t="e">
        <f>SUM(EY73/FA43)</f>
        <v>#DIV/0!</v>
      </c>
    </row>
    <row r="74" spans="1:157" hidden="1" x14ac:dyDescent="0.25">
      <c r="A74" s="26" t="s">
        <v>30</v>
      </c>
      <c r="C74" s="72">
        <v>26</v>
      </c>
      <c r="D74" s="73">
        <f t="shared" si="51"/>
        <v>52</v>
      </c>
      <c r="E74" s="52">
        <f t="shared" si="52"/>
        <v>4.377104377104377E-3</v>
      </c>
      <c r="G74" s="27">
        <v>60</v>
      </c>
      <c r="H74" s="75">
        <v>0</v>
      </c>
      <c r="I74" s="75"/>
      <c r="J74" s="55">
        <f t="shared" si="49"/>
        <v>1.3333333333333334E-2</v>
      </c>
      <c r="L74" s="29">
        <v>20</v>
      </c>
      <c r="M74" s="77">
        <f t="shared" si="53"/>
        <v>40</v>
      </c>
      <c r="N74" s="58">
        <f t="shared" si="54"/>
        <v>1.8518518518518517E-2</v>
      </c>
      <c r="P74" s="78">
        <v>12</v>
      </c>
      <c r="Q74" s="79">
        <f t="shared" si="55"/>
        <v>24</v>
      </c>
      <c r="R74" s="60">
        <f t="shared" si="56"/>
        <v>1.4285714285714285E-2</v>
      </c>
      <c r="T74" s="81">
        <v>60</v>
      </c>
      <c r="U74" s="82">
        <f t="shared" si="57"/>
        <v>120</v>
      </c>
      <c r="V74" s="62">
        <f t="shared" si="58"/>
        <v>1.3636363636363636E-2</v>
      </c>
      <c r="X74" s="88">
        <f t="shared" si="59"/>
        <v>30</v>
      </c>
      <c r="Y74" s="90">
        <f t="shared" si="60"/>
        <v>60</v>
      </c>
      <c r="Z74" s="64">
        <f>SUM(Y74/Z43)</f>
        <v>1.4285714285714285E-2</v>
      </c>
      <c r="AB74" s="91">
        <f t="shared" si="61"/>
        <v>80</v>
      </c>
      <c r="AC74" s="93">
        <v>0</v>
      </c>
      <c r="AD74" s="70">
        <f>SUM(AB74/AD43)</f>
        <v>1.3333333333333334E-2</v>
      </c>
      <c r="AF74" s="96">
        <f t="shared" si="62"/>
        <v>50</v>
      </c>
      <c r="AG74" s="75">
        <f t="shared" si="63"/>
        <v>100</v>
      </c>
      <c r="AH74" s="55">
        <f>SUM(AG74/AH43)</f>
        <v>1.2658227848101266E-2</v>
      </c>
      <c r="AJ74" s="106">
        <f t="shared" si="64"/>
        <v>60</v>
      </c>
      <c r="AK74" s="77">
        <f t="shared" si="65"/>
        <v>120</v>
      </c>
      <c r="AL74" s="58">
        <f>SUM(AK74/AL43)</f>
        <v>1.3043478260869565E-2</v>
      </c>
      <c r="AN74" s="108">
        <f t="shared" si="66"/>
        <v>200</v>
      </c>
      <c r="AO74" s="110">
        <v>0</v>
      </c>
      <c r="AP74" s="60">
        <f>SUM(AN74/AP43)</f>
        <v>1.3698630136986301E-2</v>
      </c>
      <c r="AR74" s="81">
        <f t="shared" si="67"/>
        <v>180</v>
      </c>
      <c r="AS74" s="94">
        <v>0</v>
      </c>
      <c r="AT74" s="94"/>
      <c r="AU74" s="62">
        <f>SUM(AR74/AU43)</f>
        <v>1.3846153846153847E-2</v>
      </c>
      <c r="AW74" s="88">
        <f t="shared" si="68"/>
        <v>0</v>
      </c>
      <c r="AX74" s="88"/>
      <c r="AY74" s="88"/>
      <c r="AZ74" s="88"/>
      <c r="BA74" s="90">
        <v>0</v>
      </c>
      <c r="BB74" s="64">
        <f>SUM(AW74/BB43)</f>
        <v>0</v>
      </c>
      <c r="BD74" s="91">
        <f t="shared" si="69"/>
        <v>140</v>
      </c>
      <c r="BE74" s="93">
        <v>0</v>
      </c>
      <c r="BF74" s="93"/>
      <c r="BG74" s="70">
        <f>SUM(BD74/BG43)</f>
        <v>1.3461538461538462E-2</v>
      </c>
      <c r="BI74" s="96">
        <f t="shared" si="70"/>
        <v>30</v>
      </c>
      <c r="BJ74" s="75">
        <v>0</v>
      </c>
      <c r="BK74" s="55">
        <f>SUM(BI74/BK43)</f>
        <v>1.5789473684210527E-2</v>
      </c>
      <c r="BM74" s="106">
        <f t="shared" si="71"/>
        <v>10</v>
      </c>
      <c r="BN74" s="77">
        <v>0</v>
      </c>
      <c r="BO74" s="58" t="e">
        <f>SUM(BM74/BO43)</f>
        <v>#DIV/0!</v>
      </c>
      <c r="BQ74" s="108">
        <f t="shared" si="72"/>
        <v>30</v>
      </c>
      <c r="BR74" s="79">
        <v>0</v>
      </c>
      <c r="BS74" s="60" t="e">
        <f>SUM(BQ74/BS43)</f>
        <v>#DIV/0!</v>
      </c>
      <c r="BU74" s="81">
        <f t="shared" si="73"/>
        <v>55</v>
      </c>
      <c r="BV74" s="82">
        <v>0</v>
      </c>
      <c r="BW74" s="62" t="e">
        <f>SUM(BU74/BW43)</f>
        <v>#DIV/0!</v>
      </c>
      <c r="BY74" s="84">
        <f t="shared" si="74"/>
        <v>20</v>
      </c>
      <c r="BZ74" s="85">
        <f t="shared" si="50"/>
        <v>40</v>
      </c>
      <c r="CA74" s="85"/>
      <c r="CB74" s="13" t="e">
        <f>SUM(BZ74/CB43)</f>
        <v>#DIV/0!</v>
      </c>
      <c r="CD74" s="84">
        <f t="shared" si="75"/>
        <v>165</v>
      </c>
      <c r="CE74" s="85">
        <v>0</v>
      </c>
      <c r="CF74" s="85"/>
      <c r="CG74" s="13" t="e">
        <f>SUM(CD74/CG43)</f>
        <v>#DIV/0!</v>
      </c>
      <c r="CI74" s="84">
        <f t="shared" si="76"/>
        <v>150</v>
      </c>
      <c r="CJ74" s="85">
        <v>0</v>
      </c>
      <c r="CK74" s="85"/>
      <c r="CL74" s="13" t="e">
        <f>SUM(CI74/CL43)</f>
        <v>#DIV/0!</v>
      </c>
      <c r="CN74" s="84">
        <f t="shared" si="77"/>
        <v>10</v>
      </c>
      <c r="CO74" s="85">
        <f t="shared" si="78"/>
        <v>20</v>
      </c>
      <c r="CP74" s="13" t="e">
        <f>SUM(CO74/CP43)</f>
        <v>#DIV/0!</v>
      </c>
      <c r="CR74" s="84">
        <f t="shared" si="79"/>
        <v>250</v>
      </c>
      <c r="CS74" s="85">
        <v>0</v>
      </c>
      <c r="CT74" s="13" t="e">
        <f>SUM(CR74/CT43)</f>
        <v>#DIV/0!</v>
      </c>
      <c r="CV74" s="84">
        <f t="shared" si="80"/>
        <v>325</v>
      </c>
      <c r="CW74" s="85">
        <v>0</v>
      </c>
      <c r="CX74" s="13" t="e">
        <f>SUM(CV74/CX43)</f>
        <v>#DIV/0!</v>
      </c>
      <c r="DG74" s="84">
        <f t="shared" si="81"/>
        <v>30</v>
      </c>
      <c r="DH74" s="85">
        <v>0</v>
      </c>
      <c r="DI74" s="13" t="e">
        <f>SUM(DG74/DI43)</f>
        <v>#DIV/0!</v>
      </c>
      <c r="DK74" s="84">
        <f t="shared" si="82"/>
        <v>0</v>
      </c>
      <c r="DL74" s="85">
        <v>0</v>
      </c>
      <c r="DM74" s="13" t="e">
        <f>SUM(DK74/DM43)</f>
        <v>#DIV/0!</v>
      </c>
      <c r="DO74" s="84">
        <f t="shared" si="83"/>
        <v>470</v>
      </c>
      <c r="DP74" s="85">
        <v>0</v>
      </c>
      <c r="DQ74" s="13">
        <f>SUM(DO74/DQ43)</f>
        <v>3.2982456140350877E-2</v>
      </c>
      <c r="DS74" s="84">
        <f t="shared" si="84"/>
        <v>0</v>
      </c>
      <c r="DT74" s="85">
        <v>0</v>
      </c>
      <c r="DU74" s="13" t="e">
        <f>SUM(DS74/DU43)</f>
        <v>#DIV/0!</v>
      </c>
      <c r="DW74" s="84">
        <f t="shared" si="85"/>
        <v>280</v>
      </c>
      <c r="DX74" s="85">
        <v>0</v>
      </c>
      <c r="DY74" s="13">
        <f>SUM(DW74/DY43)</f>
        <v>1.9649122807017545E-2</v>
      </c>
      <c r="EA74" s="84">
        <f t="shared" si="86"/>
        <v>72</v>
      </c>
      <c r="EB74" s="85">
        <v>0</v>
      </c>
      <c r="EC74" s="13" t="e">
        <f>SUM(EA74/EC43)</f>
        <v>#DIV/0!</v>
      </c>
      <c r="EE74" s="84">
        <f t="shared" si="87"/>
        <v>110</v>
      </c>
      <c r="EF74" s="85">
        <v>0</v>
      </c>
      <c r="EG74" s="13">
        <f>SUM(EE74/EG43)</f>
        <v>6.090808416389812E-3</v>
      </c>
      <c r="EI74" s="84">
        <f t="shared" si="88"/>
        <v>162</v>
      </c>
      <c r="EJ74" s="85">
        <v>0</v>
      </c>
      <c r="EK74" s="13" t="e">
        <f>SUM(EI74/EK43)</f>
        <v>#DIV/0!</v>
      </c>
      <c r="EQ74" s="84">
        <f t="shared" si="89"/>
        <v>0</v>
      </c>
      <c r="ER74" s="85">
        <f t="shared" si="90"/>
        <v>0</v>
      </c>
      <c r="ES74" s="13" t="e">
        <f>SUM(ER74/ES43)</f>
        <v>#DIV/0!</v>
      </c>
      <c r="EU74" s="84">
        <f t="shared" si="91"/>
        <v>0</v>
      </c>
      <c r="EV74" s="85">
        <v>0</v>
      </c>
      <c r="EW74" s="13" t="e">
        <f>SUM(EU74/EW43)</f>
        <v>#DIV/0!</v>
      </c>
      <c r="EY74" s="84">
        <f t="shared" si="92"/>
        <v>0</v>
      </c>
      <c r="EZ74" s="85">
        <v>0</v>
      </c>
      <c r="FA74" s="13" t="e">
        <f>SUM(EY74/FA43)</f>
        <v>#DIV/0!</v>
      </c>
    </row>
    <row r="75" spans="1:157" hidden="1" x14ac:dyDescent="0.25">
      <c r="A75" s="26" t="s">
        <v>31</v>
      </c>
      <c r="C75" s="72">
        <v>16</v>
      </c>
      <c r="D75" s="73">
        <f t="shared" si="51"/>
        <v>32</v>
      </c>
      <c r="E75" s="52">
        <f t="shared" si="52"/>
        <v>2.6936026936026937E-3</v>
      </c>
      <c r="G75" s="27">
        <v>30</v>
      </c>
      <c r="H75" s="75">
        <v>0</v>
      </c>
      <c r="I75" s="75"/>
      <c r="J75" s="55">
        <f t="shared" si="49"/>
        <v>6.6666666666666671E-3</v>
      </c>
      <c r="L75" s="29">
        <v>10</v>
      </c>
      <c r="M75" s="77">
        <f t="shared" si="53"/>
        <v>20</v>
      </c>
      <c r="N75" s="58">
        <f t="shared" si="54"/>
        <v>9.2592592592592587E-3</v>
      </c>
      <c r="P75" s="78">
        <v>14</v>
      </c>
      <c r="Q75" s="79">
        <f t="shared" si="55"/>
        <v>28</v>
      </c>
      <c r="R75" s="60">
        <f t="shared" si="56"/>
        <v>1.6666666666666666E-2</v>
      </c>
      <c r="T75" s="81">
        <v>30</v>
      </c>
      <c r="U75" s="82">
        <f t="shared" si="57"/>
        <v>60</v>
      </c>
      <c r="V75" s="62">
        <f t="shared" si="58"/>
        <v>6.8181818181818179E-3</v>
      </c>
      <c r="X75" s="88">
        <f t="shared" si="59"/>
        <v>20</v>
      </c>
      <c r="Y75" s="90">
        <f t="shared" si="60"/>
        <v>40</v>
      </c>
      <c r="Z75" s="64">
        <f>SUM(Y75/Z43)</f>
        <v>9.5238095238095247E-3</v>
      </c>
      <c r="AB75" s="91">
        <f t="shared" si="61"/>
        <v>40</v>
      </c>
      <c r="AC75" s="93">
        <v>0</v>
      </c>
      <c r="AD75" s="70">
        <f>SUM(AB75/AD43)</f>
        <v>6.6666666666666671E-3</v>
      </c>
      <c r="AF75" s="96">
        <f t="shared" si="62"/>
        <v>30</v>
      </c>
      <c r="AG75" s="75">
        <f t="shared" si="63"/>
        <v>60</v>
      </c>
      <c r="AH75" s="55">
        <f>SUM(AG75/AH43)</f>
        <v>7.5949367088607592E-3</v>
      </c>
      <c r="AJ75" s="106">
        <f t="shared" si="64"/>
        <v>30</v>
      </c>
      <c r="AK75" s="77">
        <f t="shared" si="65"/>
        <v>60</v>
      </c>
      <c r="AL75" s="58">
        <f>SUM(AK75/AL43)</f>
        <v>6.5217391304347823E-3</v>
      </c>
      <c r="AN75" s="108">
        <f t="shared" si="66"/>
        <v>100</v>
      </c>
      <c r="AO75" s="110">
        <v>0</v>
      </c>
      <c r="AP75" s="60">
        <f>SUM(AN75/AP43)</f>
        <v>6.8493150684931503E-3</v>
      </c>
      <c r="AR75" s="81">
        <f t="shared" si="67"/>
        <v>80</v>
      </c>
      <c r="AS75" s="94">
        <v>0</v>
      </c>
      <c r="AT75" s="94"/>
      <c r="AU75" s="62">
        <f>SUM(AR75/AU43)</f>
        <v>6.1538461538461538E-3</v>
      </c>
      <c r="AW75" s="88">
        <f t="shared" si="68"/>
        <v>0</v>
      </c>
      <c r="AX75" s="88"/>
      <c r="AY75" s="88"/>
      <c r="AZ75" s="88"/>
      <c r="BA75" s="90">
        <v>0</v>
      </c>
      <c r="BB75" s="64">
        <f>SUM(AW75/BB43)</f>
        <v>0</v>
      </c>
      <c r="BD75" s="91">
        <f t="shared" si="69"/>
        <v>60</v>
      </c>
      <c r="BE75" s="93">
        <v>0</v>
      </c>
      <c r="BF75" s="93"/>
      <c r="BG75" s="70">
        <f>SUM(BD75/BG43)</f>
        <v>5.7692307692307696E-3</v>
      </c>
      <c r="BI75" s="96">
        <f t="shared" si="70"/>
        <v>10</v>
      </c>
      <c r="BJ75" s="75">
        <v>0</v>
      </c>
      <c r="BK75" s="55">
        <f>SUM(BI75/BK43)</f>
        <v>5.263157894736842E-3</v>
      </c>
      <c r="BM75" s="106">
        <f t="shared" si="71"/>
        <v>10</v>
      </c>
      <c r="BN75" s="77">
        <v>0</v>
      </c>
      <c r="BO75" s="58" t="e">
        <f>SUM(BM75/BO43)</f>
        <v>#DIV/0!</v>
      </c>
      <c r="BQ75" s="108">
        <f t="shared" si="72"/>
        <v>10</v>
      </c>
      <c r="BR75" s="79">
        <v>0</v>
      </c>
      <c r="BS75" s="60" t="e">
        <f>SUM(BQ75/BS43)</f>
        <v>#DIV/0!</v>
      </c>
      <c r="BU75" s="81">
        <f t="shared" si="73"/>
        <v>25</v>
      </c>
      <c r="BV75" s="82">
        <v>0</v>
      </c>
      <c r="BW75" s="62" t="e">
        <f>SUM(BU75/BW43)</f>
        <v>#DIV/0!</v>
      </c>
      <c r="BY75" s="84">
        <f t="shared" si="74"/>
        <v>10</v>
      </c>
      <c r="BZ75" s="85">
        <f t="shared" si="50"/>
        <v>20</v>
      </c>
      <c r="CA75" s="85"/>
      <c r="CB75" s="13" t="e">
        <f>SUM(BZ75/CB43)</f>
        <v>#DIV/0!</v>
      </c>
      <c r="CD75" s="84">
        <f t="shared" si="75"/>
        <v>70</v>
      </c>
      <c r="CE75" s="85">
        <v>0</v>
      </c>
      <c r="CF75" s="85"/>
      <c r="CG75" s="13" t="e">
        <f>SUM(CD75/CG43)</f>
        <v>#DIV/0!</v>
      </c>
      <c r="CI75" s="84">
        <f t="shared" si="76"/>
        <v>55</v>
      </c>
      <c r="CJ75" s="85">
        <v>0</v>
      </c>
      <c r="CK75" s="85"/>
      <c r="CL75" s="13" t="e">
        <f>SUM(CI75/CL43)</f>
        <v>#DIV/0!</v>
      </c>
      <c r="CN75" s="84">
        <f t="shared" si="77"/>
        <v>10</v>
      </c>
      <c r="CO75" s="85">
        <f t="shared" si="78"/>
        <v>20</v>
      </c>
      <c r="CP75" s="13" t="e">
        <f>SUM(CO75/CP43)</f>
        <v>#DIV/0!</v>
      </c>
      <c r="CR75" s="84">
        <f t="shared" si="79"/>
        <v>85</v>
      </c>
      <c r="CS75" s="85">
        <v>0</v>
      </c>
      <c r="CT75" s="13" t="e">
        <f>SUM(CR75/CT43)</f>
        <v>#DIV/0!</v>
      </c>
      <c r="CV75" s="84">
        <f t="shared" si="80"/>
        <v>125</v>
      </c>
      <c r="CW75" s="85">
        <v>0</v>
      </c>
      <c r="CX75" s="13" t="e">
        <f>SUM(CV75/CX43)</f>
        <v>#DIV/0!</v>
      </c>
      <c r="DG75" s="84">
        <f t="shared" si="81"/>
        <v>10</v>
      </c>
      <c r="DH75" s="85">
        <v>0</v>
      </c>
      <c r="DI75" s="13" t="e">
        <f>SUM(DG75/DI43)</f>
        <v>#DIV/0!</v>
      </c>
      <c r="DK75" s="84">
        <f t="shared" si="82"/>
        <v>0</v>
      </c>
      <c r="DL75" s="85">
        <v>0</v>
      </c>
      <c r="DM75" s="13" t="e">
        <f>SUM(DK75/DM43)</f>
        <v>#DIV/0!</v>
      </c>
      <c r="DO75" s="84">
        <f t="shared" si="83"/>
        <v>195</v>
      </c>
      <c r="DP75" s="85">
        <v>0</v>
      </c>
      <c r="DQ75" s="13">
        <f>SUM(DO75/DQ43)</f>
        <v>1.368421052631579E-2</v>
      </c>
      <c r="DS75" s="84">
        <f t="shared" si="84"/>
        <v>0</v>
      </c>
      <c r="DT75" s="85">
        <v>0</v>
      </c>
      <c r="DU75" s="13" t="e">
        <f>SUM(DS75/DU43)</f>
        <v>#DIV/0!</v>
      </c>
      <c r="DW75" s="84">
        <f t="shared" si="85"/>
        <v>120</v>
      </c>
      <c r="DX75" s="85">
        <v>0</v>
      </c>
      <c r="DY75" s="13">
        <f>SUM(DW75/DY43)</f>
        <v>8.4210526315789472E-3</v>
      </c>
      <c r="EA75" s="84">
        <f t="shared" si="86"/>
        <v>30</v>
      </c>
      <c r="EB75" s="85">
        <v>0</v>
      </c>
      <c r="EC75" s="13" t="e">
        <f>SUM(EA75/EC43)</f>
        <v>#DIV/0!</v>
      </c>
      <c r="EE75" s="84">
        <f t="shared" si="87"/>
        <v>20</v>
      </c>
      <c r="EF75" s="85">
        <v>0</v>
      </c>
      <c r="EG75" s="13">
        <f>SUM(EE75/EG43)</f>
        <v>1.1074197120708748E-3</v>
      </c>
      <c r="EI75" s="84">
        <f t="shared" si="88"/>
        <v>18</v>
      </c>
      <c r="EJ75" s="85">
        <v>0</v>
      </c>
      <c r="EK75" s="13" t="e">
        <f>SUM(EI75/EK43)</f>
        <v>#DIV/0!</v>
      </c>
      <c r="EQ75" s="84">
        <f t="shared" si="89"/>
        <v>0</v>
      </c>
      <c r="ER75" s="85">
        <f t="shared" si="90"/>
        <v>0</v>
      </c>
      <c r="ES75" s="13" t="e">
        <f>SUM(ER75/ES43)</f>
        <v>#DIV/0!</v>
      </c>
      <c r="EU75" s="84">
        <f t="shared" si="91"/>
        <v>0</v>
      </c>
      <c r="EV75" s="85">
        <v>0</v>
      </c>
      <c r="EW75" s="13" t="e">
        <f>SUM(EU75/EW43)</f>
        <v>#DIV/0!</v>
      </c>
      <c r="EY75" s="84">
        <f t="shared" si="92"/>
        <v>0</v>
      </c>
      <c r="EZ75" s="85">
        <v>0</v>
      </c>
      <c r="FA75" s="13" t="e">
        <f>SUM(EY75/FA43)</f>
        <v>#DIV/0!</v>
      </c>
    </row>
    <row r="76" spans="1:157" hidden="1" x14ac:dyDescent="0.25">
      <c r="A76" s="26" t="s">
        <v>32</v>
      </c>
      <c r="C76" s="72">
        <v>20</v>
      </c>
      <c r="D76" s="73">
        <f t="shared" si="51"/>
        <v>40</v>
      </c>
      <c r="E76" s="52">
        <f t="shared" si="52"/>
        <v>3.3670033670033669E-3</v>
      </c>
      <c r="G76" s="27">
        <v>50</v>
      </c>
      <c r="H76" s="75">
        <v>0</v>
      </c>
      <c r="I76" s="75"/>
      <c r="J76" s="55">
        <f t="shared" si="49"/>
        <v>1.1111111111111112E-2</v>
      </c>
      <c r="L76" s="29">
        <v>10</v>
      </c>
      <c r="M76" s="77">
        <f t="shared" si="53"/>
        <v>20</v>
      </c>
      <c r="N76" s="58">
        <f t="shared" si="54"/>
        <v>9.2592592592592587E-3</v>
      </c>
      <c r="P76" s="78">
        <v>11</v>
      </c>
      <c r="Q76" s="79">
        <f t="shared" si="55"/>
        <v>22</v>
      </c>
      <c r="R76" s="60">
        <f t="shared" si="56"/>
        <v>1.3095238095238096E-2</v>
      </c>
      <c r="T76" s="81">
        <v>80</v>
      </c>
      <c r="U76" s="82">
        <f t="shared" si="57"/>
        <v>160</v>
      </c>
      <c r="V76" s="62">
        <f t="shared" si="58"/>
        <v>1.8181818181818181E-2</v>
      </c>
      <c r="X76" s="88">
        <f t="shared" si="59"/>
        <v>40</v>
      </c>
      <c r="Y76" s="90">
        <f t="shared" si="60"/>
        <v>80</v>
      </c>
      <c r="Z76" s="64">
        <f>SUM(Y76/Z43)</f>
        <v>1.9047619047619049E-2</v>
      </c>
      <c r="AB76" s="91">
        <f t="shared" si="61"/>
        <v>110</v>
      </c>
      <c r="AC76" s="93">
        <v>0</v>
      </c>
      <c r="AD76" s="70">
        <f>SUM(AB76/AD43)</f>
        <v>1.8333333333333333E-2</v>
      </c>
      <c r="AF76" s="96">
        <f t="shared" si="62"/>
        <v>80</v>
      </c>
      <c r="AG76" s="75">
        <f t="shared" si="63"/>
        <v>160</v>
      </c>
      <c r="AH76" s="55">
        <f>SUM(AG76/AH43)</f>
        <v>2.0253164556962026E-2</v>
      </c>
      <c r="AJ76" s="106">
        <f t="shared" si="64"/>
        <v>80</v>
      </c>
      <c r="AK76" s="77">
        <f t="shared" si="65"/>
        <v>160</v>
      </c>
      <c r="AL76" s="58">
        <f>SUM(AK76/AL43)</f>
        <v>1.7391304347826087E-2</v>
      </c>
      <c r="AN76" s="108">
        <f t="shared" si="66"/>
        <v>240</v>
      </c>
      <c r="AO76" s="110">
        <v>0</v>
      </c>
      <c r="AP76" s="60">
        <f>SUM(AN76/AP43)</f>
        <v>1.643835616438356E-2</v>
      </c>
      <c r="AR76" s="81">
        <f t="shared" si="67"/>
        <v>210</v>
      </c>
      <c r="AS76" s="94">
        <v>0</v>
      </c>
      <c r="AT76" s="94"/>
      <c r="AU76" s="62">
        <f>SUM(AR76/AU43)</f>
        <v>1.6153846153846154E-2</v>
      </c>
      <c r="AW76" s="88">
        <f t="shared" si="68"/>
        <v>0</v>
      </c>
      <c r="AX76" s="88"/>
      <c r="AY76" s="88"/>
      <c r="AZ76" s="88"/>
      <c r="BA76" s="90">
        <v>0</v>
      </c>
      <c r="BB76" s="64">
        <f>SUM(AW76/BB43)</f>
        <v>0</v>
      </c>
      <c r="BD76" s="91">
        <f t="shared" si="69"/>
        <v>160</v>
      </c>
      <c r="BE76" s="93">
        <v>0</v>
      </c>
      <c r="BF76" s="93"/>
      <c r="BG76" s="70">
        <f>SUM(BD76/BG43)</f>
        <v>1.5384615384615385E-2</v>
      </c>
      <c r="BI76" s="96">
        <f t="shared" si="70"/>
        <v>30</v>
      </c>
      <c r="BJ76" s="75">
        <v>0</v>
      </c>
      <c r="BK76" s="55">
        <f>SUM(BI76/BK43)</f>
        <v>1.5789473684210527E-2</v>
      </c>
      <c r="BM76" s="106">
        <f t="shared" si="71"/>
        <v>10</v>
      </c>
      <c r="BN76" s="77">
        <v>0</v>
      </c>
      <c r="BO76" s="58" t="e">
        <f>SUM(BM76/BO43)</f>
        <v>#DIV/0!</v>
      </c>
      <c r="BQ76" s="108">
        <f t="shared" si="72"/>
        <v>30</v>
      </c>
      <c r="BR76" s="79">
        <v>0</v>
      </c>
      <c r="BS76" s="60" t="e">
        <f>SUM(BQ76/BS43)</f>
        <v>#DIV/0!</v>
      </c>
      <c r="BU76" s="81">
        <f t="shared" si="73"/>
        <v>60</v>
      </c>
      <c r="BV76" s="82">
        <v>0</v>
      </c>
      <c r="BW76" s="62" t="e">
        <f>SUM(BU76/BW43)</f>
        <v>#DIV/0!</v>
      </c>
      <c r="BY76" s="84">
        <f t="shared" si="74"/>
        <v>20</v>
      </c>
      <c r="BZ76" s="85">
        <f t="shared" si="50"/>
        <v>40</v>
      </c>
      <c r="CA76" s="85"/>
      <c r="CB76" s="13" t="e">
        <f>SUM(BZ76/CB43)</f>
        <v>#DIV/0!</v>
      </c>
      <c r="CD76" s="84">
        <f t="shared" si="75"/>
        <v>170</v>
      </c>
      <c r="CE76" s="85">
        <v>0</v>
      </c>
      <c r="CF76" s="85"/>
      <c r="CG76" s="13" t="e">
        <f>SUM(CD76/CG43)</f>
        <v>#DIV/0!</v>
      </c>
      <c r="CI76" s="84">
        <f t="shared" si="76"/>
        <v>140</v>
      </c>
      <c r="CJ76" s="85">
        <v>0</v>
      </c>
      <c r="CK76" s="85"/>
      <c r="CL76" s="13" t="e">
        <f>SUM(CI76/CL43)</f>
        <v>#DIV/0!</v>
      </c>
      <c r="CN76" s="84">
        <f t="shared" si="77"/>
        <v>10</v>
      </c>
      <c r="CO76" s="85">
        <f t="shared" si="78"/>
        <v>20</v>
      </c>
      <c r="CP76" s="13" t="e">
        <f>SUM(CO76/CP43)</f>
        <v>#DIV/0!</v>
      </c>
      <c r="CR76" s="84">
        <f t="shared" si="79"/>
        <v>230</v>
      </c>
      <c r="CS76" s="85">
        <v>0</v>
      </c>
      <c r="CT76" s="13" t="e">
        <f>SUM(CR76/CT43)</f>
        <v>#DIV/0!</v>
      </c>
      <c r="CV76" s="84">
        <f t="shared" si="80"/>
        <v>325</v>
      </c>
      <c r="CW76" s="85">
        <v>0</v>
      </c>
      <c r="CX76" s="13" t="e">
        <f>SUM(CV76/CX43)</f>
        <v>#DIV/0!</v>
      </c>
      <c r="DG76" s="84">
        <f t="shared" si="81"/>
        <v>30</v>
      </c>
      <c r="DH76" s="85">
        <v>0</v>
      </c>
      <c r="DI76" s="13" t="e">
        <f>SUM(DG76/DI43)</f>
        <v>#DIV/0!</v>
      </c>
      <c r="DK76" s="84">
        <f t="shared" si="82"/>
        <v>0</v>
      </c>
      <c r="DL76" s="85">
        <v>0</v>
      </c>
      <c r="DM76" s="13" t="e">
        <f>SUM(DK76/DM43)</f>
        <v>#DIV/0!</v>
      </c>
      <c r="DO76" s="84">
        <f t="shared" si="83"/>
        <v>275</v>
      </c>
      <c r="DP76" s="85">
        <v>0</v>
      </c>
      <c r="DQ76" s="13">
        <f>SUM(DO76/DQ43)</f>
        <v>1.9298245614035089E-2</v>
      </c>
      <c r="DS76" s="84">
        <f t="shared" si="84"/>
        <v>0</v>
      </c>
      <c r="DT76" s="85">
        <v>0</v>
      </c>
      <c r="DU76" s="13" t="e">
        <f>SUM(DS76/DU43)</f>
        <v>#DIV/0!</v>
      </c>
      <c r="DW76" s="84">
        <f t="shared" si="85"/>
        <v>290</v>
      </c>
      <c r="DX76" s="85">
        <v>0</v>
      </c>
      <c r="DY76" s="13">
        <f>SUM(DW76/DY43)</f>
        <v>2.0350877192982456E-2</v>
      </c>
      <c r="EA76" s="84">
        <f t="shared" si="86"/>
        <v>84</v>
      </c>
      <c r="EB76" s="85">
        <v>0</v>
      </c>
      <c r="EC76" s="13" t="e">
        <f>SUM(EA76/EC43)</f>
        <v>#DIV/0!</v>
      </c>
      <c r="EE76" s="84">
        <f t="shared" si="87"/>
        <v>110</v>
      </c>
      <c r="EF76" s="85">
        <v>0</v>
      </c>
      <c r="EG76" s="13">
        <f>SUM(EE76/EG43)</f>
        <v>6.090808416389812E-3</v>
      </c>
      <c r="EI76" s="84">
        <f t="shared" si="88"/>
        <v>24</v>
      </c>
      <c r="EJ76" s="85">
        <v>0</v>
      </c>
      <c r="EK76" s="13" t="e">
        <f>SUM(EI76/EK43)</f>
        <v>#DIV/0!</v>
      </c>
      <c r="EQ76" s="84">
        <f t="shared" si="89"/>
        <v>0</v>
      </c>
      <c r="ER76" s="85">
        <f t="shared" si="90"/>
        <v>0</v>
      </c>
      <c r="ES76" s="13" t="e">
        <f>SUM(ER76/ES43)</f>
        <v>#DIV/0!</v>
      </c>
      <c r="EU76" s="84">
        <f t="shared" si="91"/>
        <v>0</v>
      </c>
      <c r="EV76" s="85">
        <v>0</v>
      </c>
      <c r="EW76" s="13" t="e">
        <f>SUM(EU76/EW43)</f>
        <v>#DIV/0!</v>
      </c>
      <c r="EY76" s="84">
        <f t="shared" si="92"/>
        <v>0</v>
      </c>
      <c r="EZ76" s="85">
        <v>0</v>
      </c>
      <c r="FA76" s="13" t="e">
        <f>SUM(EY76/FA43)</f>
        <v>#DIV/0!</v>
      </c>
    </row>
    <row r="77" spans="1:157" hidden="1" x14ac:dyDescent="0.25">
      <c r="A77" s="26" t="s">
        <v>33</v>
      </c>
      <c r="C77" s="72">
        <v>15</v>
      </c>
      <c r="D77" s="73">
        <f t="shared" si="51"/>
        <v>30</v>
      </c>
      <c r="E77" s="52">
        <f t="shared" si="52"/>
        <v>2.5252525252525255E-3</v>
      </c>
      <c r="G77" s="27">
        <v>20</v>
      </c>
      <c r="H77" s="75">
        <v>0</v>
      </c>
      <c r="I77" s="75"/>
      <c r="J77" s="55">
        <f t="shared" si="49"/>
        <v>4.4444444444444444E-3</v>
      </c>
      <c r="L77" s="29">
        <v>10</v>
      </c>
      <c r="M77" s="77">
        <f t="shared" si="53"/>
        <v>20</v>
      </c>
      <c r="N77" s="58">
        <f t="shared" si="54"/>
        <v>9.2592592592592587E-3</v>
      </c>
      <c r="P77" s="78">
        <v>9</v>
      </c>
      <c r="Q77" s="79">
        <f t="shared" si="55"/>
        <v>18</v>
      </c>
      <c r="R77" s="60">
        <f t="shared" si="56"/>
        <v>1.0714285714285714E-2</v>
      </c>
      <c r="T77" s="81">
        <v>30</v>
      </c>
      <c r="U77" s="82">
        <f t="shared" si="57"/>
        <v>60</v>
      </c>
      <c r="V77" s="62">
        <f t="shared" si="58"/>
        <v>6.8181818181818179E-3</v>
      </c>
      <c r="X77" s="88">
        <f t="shared" si="59"/>
        <v>20</v>
      </c>
      <c r="Y77" s="90">
        <f t="shared" si="60"/>
        <v>40</v>
      </c>
      <c r="Z77" s="64">
        <f>SUM(Y77/Z43)</f>
        <v>9.5238095238095247E-3</v>
      </c>
      <c r="AB77" s="91">
        <f t="shared" si="61"/>
        <v>40</v>
      </c>
      <c r="AC77" s="93">
        <v>0</v>
      </c>
      <c r="AD77" s="70">
        <f>SUM(AB77/AD43)</f>
        <v>6.6666666666666671E-3</v>
      </c>
      <c r="AF77" s="96">
        <f t="shared" si="62"/>
        <v>30</v>
      </c>
      <c r="AG77" s="75">
        <f t="shared" si="63"/>
        <v>60</v>
      </c>
      <c r="AH77" s="55">
        <f>SUM(AG77/AH43)</f>
        <v>7.5949367088607592E-3</v>
      </c>
      <c r="AJ77" s="106">
        <f t="shared" si="64"/>
        <v>30</v>
      </c>
      <c r="AK77" s="77">
        <f t="shared" si="65"/>
        <v>60</v>
      </c>
      <c r="AL77" s="58">
        <f>SUM(AK77/AL43)</f>
        <v>6.5217391304347823E-3</v>
      </c>
      <c r="AN77" s="108">
        <f t="shared" si="66"/>
        <v>100</v>
      </c>
      <c r="AO77" s="110">
        <v>0</v>
      </c>
      <c r="AP77" s="60">
        <f>SUM(AN77/AP43)</f>
        <v>6.8493150684931503E-3</v>
      </c>
      <c r="AR77" s="81">
        <f t="shared" si="67"/>
        <v>70</v>
      </c>
      <c r="AS77" s="94">
        <v>0</v>
      </c>
      <c r="AT77" s="94"/>
      <c r="AU77" s="62">
        <f>SUM(AR77/AU43)</f>
        <v>5.3846153846153844E-3</v>
      </c>
      <c r="AW77" s="88">
        <f t="shared" si="68"/>
        <v>0</v>
      </c>
      <c r="AX77" s="88"/>
      <c r="AY77" s="88"/>
      <c r="AZ77" s="88"/>
      <c r="BA77" s="90">
        <v>0</v>
      </c>
      <c r="BB77" s="64">
        <f>SUM(AW77/BB43)</f>
        <v>0</v>
      </c>
      <c r="BD77" s="91">
        <f t="shared" si="69"/>
        <v>60</v>
      </c>
      <c r="BE77" s="93">
        <v>0</v>
      </c>
      <c r="BF77" s="93"/>
      <c r="BG77" s="70">
        <f>SUM(BD77/BG43)</f>
        <v>5.7692307692307696E-3</v>
      </c>
      <c r="BI77" s="96">
        <f t="shared" si="70"/>
        <v>20</v>
      </c>
      <c r="BJ77" s="75">
        <v>0</v>
      </c>
      <c r="BK77" s="55">
        <f>SUM(BI77/BK43)</f>
        <v>1.0526315789473684E-2</v>
      </c>
      <c r="BM77" s="106">
        <f t="shared" si="71"/>
        <v>10</v>
      </c>
      <c r="BN77" s="77">
        <v>0</v>
      </c>
      <c r="BO77" s="58" t="e">
        <f>SUM(BM77/BO43)</f>
        <v>#DIV/0!</v>
      </c>
      <c r="BQ77" s="108">
        <f t="shared" si="72"/>
        <v>10</v>
      </c>
      <c r="BR77" s="79">
        <v>0</v>
      </c>
      <c r="BS77" s="60" t="e">
        <f>SUM(BQ77/BS43)</f>
        <v>#DIV/0!</v>
      </c>
      <c r="BU77" s="81">
        <f t="shared" si="73"/>
        <v>25</v>
      </c>
      <c r="BV77" s="82">
        <v>0</v>
      </c>
      <c r="BW77" s="62" t="e">
        <f>SUM(BU77/BW43)</f>
        <v>#DIV/0!</v>
      </c>
      <c r="BY77" s="84">
        <f t="shared" si="74"/>
        <v>10</v>
      </c>
      <c r="BZ77" s="85">
        <f t="shared" si="50"/>
        <v>20</v>
      </c>
      <c r="CA77" s="85"/>
      <c r="CB77" s="13" t="e">
        <f>SUM(BZ77/CB43)</f>
        <v>#DIV/0!</v>
      </c>
      <c r="CD77" s="84">
        <f t="shared" si="75"/>
        <v>75</v>
      </c>
      <c r="CE77" s="85">
        <v>0</v>
      </c>
      <c r="CF77" s="85"/>
      <c r="CG77" s="13" t="e">
        <f>SUM(CD77/CG43)</f>
        <v>#DIV/0!</v>
      </c>
      <c r="CI77" s="84">
        <f t="shared" si="76"/>
        <v>60</v>
      </c>
      <c r="CJ77" s="85">
        <v>0</v>
      </c>
      <c r="CK77" s="85"/>
      <c r="CL77" s="13" t="e">
        <f>SUM(CI77/CL43)</f>
        <v>#DIV/0!</v>
      </c>
      <c r="CN77" s="84">
        <f t="shared" si="77"/>
        <v>10</v>
      </c>
      <c r="CO77" s="85">
        <f t="shared" si="78"/>
        <v>20</v>
      </c>
      <c r="CP77" s="13" t="e">
        <f>SUM(CO77/CP43)</f>
        <v>#DIV/0!</v>
      </c>
      <c r="CR77" s="84">
        <f t="shared" si="79"/>
        <v>100</v>
      </c>
      <c r="CS77" s="85">
        <v>0</v>
      </c>
      <c r="CT77" s="13" t="e">
        <f>SUM(CR77/CT43)</f>
        <v>#DIV/0!</v>
      </c>
      <c r="CV77" s="84">
        <f t="shared" si="80"/>
        <v>130</v>
      </c>
      <c r="CW77" s="85">
        <v>0</v>
      </c>
      <c r="CX77" s="13" t="e">
        <f>SUM(CV77/CX43)</f>
        <v>#DIV/0!</v>
      </c>
      <c r="DG77" s="84">
        <f t="shared" si="81"/>
        <v>10</v>
      </c>
      <c r="DH77" s="85">
        <v>0</v>
      </c>
      <c r="DI77" s="13" t="e">
        <f>SUM(DG77/DI43)</f>
        <v>#DIV/0!</v>
      </c>
      <c r="DK77" s="84">
        <f t="shared" si="82"/>
        <v>0</v>
      </c>
      <c r="DL77" s="85">
        <v>0</v>
      </c>
      <c r="DM77" s="13" t="e">
        <f>SUM(DK77/DM43)</f>
        <v>#DIV/0!</v>
      </c>
      <c r="DO77" s="84">
        <f t="shared" si="83"/>
        <v>105</v>
      </c>
      <c r="DP77" s="85">
        <v>0</v>
      </c>
      <c r="DQ77" s="13">
        <f>SUM(DO77/DQ43)</f>
        <v>7.3684210526315788E-3</v>
      </c>
      <c r="DS77" s="84">
        <f t="shared" si="84"/>
        <v>0</v>
      </c>
      <c r="DT77" s="85">
        <v>0</v>
      </c>
      <c r="DU77" s="13" t="e">
        <f>SUM(DS77/DU43)</f>
        <v>#DIV/0!</v>
      </c>
      <c r="DW77" s="84">
        <f t="shared" si="85"/>
        <v>120</v>
      </c>
      <c r="DX77" s="85">
        <v>0</v>
      </c>
      <c r="DY77" s="13">
        <f>SUM(DW77/DY43)</f>
        <v>8.4210526315789472E-3</v>
      </c>
      <c r="EA77" s="84">
        <f t="shared" si="86"/>
        <v>36</v>
      </c>
      <c r="EB77" s="85">
        <v>0</v>
      </c>
      <c r="EC77" s="13" t="e">
        <f>SUM(EA77/EC43)</f>
        <v>#DIV/0!</v>
      </c>
      <c r="EE77" s="84">
        <f t="shared" si="87"/>
        <v>30</v>
      </c>
      <c r="EF77" s="85">
        <v>0</v>
      </c>
      <c r="EG77" s="13">
        <f>SUM(EE77/EG43)</f>
        <v>1.6611295681063123E-3</v>
      </c>
      <c r="EI77" s="84">
        <f t="shared" si="88"/>
        <v>60</v>
      </c>
      <c r="EJ77" s="85">
        <v>0</v>
      </c>
      <c r="EK77" s="13" t="e">
        <f>SUM(EI77/EK43)</f>
        <v>#DIV/0!</v>
      </c>
      <c r="EQ77" s="84">
        <f t="shared" si="89"/>
        <v>0</v>
      </c>
      <c r="ER77" s="85">
        <f t="shared" si="90"/>
        <v>0</v>
      </c>
      <c r="ES77" s="13" t="e">
        <f>SUM(ER77/ES43)</f>
        <v>#DIV/0!</v>
      </c>
      <c r="EU77" s="84">
        <f t="shared" si="91"/>
        <v>0</v>
      </c>
      <c r="EV77" s="85">
        <v>0</v>
      </c>
      <c r="EW77" s="13" t="e">
        <f>SUM(EU77/EW43)</f>
        <v>#DIV/0!</v>
      </c>
      <c r="EY77" s="84">
        <f t="shared" si="92"/>
        <v>0</v>
      </c>
      <c r="EZ77" s="85">
        <v>0</v>
      </c>
      <c r="FA77" s="13" t="e">
        <f>SUM(EY77/FA43)</f>
        <v>#DIV/0!</v>
      </c>
    </row>
    <row r="78" spans="1:157" hidden="1" x14ac:dyDescent="0.25">
      <c r="A78" s="26" t="s">
        <v>1</v>
      </c>
      <c r="C78" s="72">
        <v>3470</v>
      </c>
      <c r="D78" s="73">
        <f t="shared" si="51"/>
        <v>6940</v>
      </c>
      <c r="E78" s="52">
        <f t="shared" si="52"/>
        <v>0.58417508417508412</v>
      </c>
      <c r="G78" s="27">
        <v>1790</v>
      </c>
      <c r="H78" s="75">
        <v>0</v>
      </c>
      <c r="I78" s="75"/>
      <c r="J78" s="55">
        <f t="shared" si="49"/>
        <v>0.39777777777777779</v>
      </c>
      <c r="L78" s="29">
        <v>400</v>
      </c>
      <c r="M78" s="77">
        <f t="shared" si="53"/>
        <v>800</v>
      </c>
      <c r="N78" s="58">
        <f t="shared" si="54"/>
        <v>0.37037037037037035</v>
      </c>
      <c r="P78" s="78">
        <v>20</v>
      </c>
      <c r="Q78" s="79">
        <f t="shared" si="55"/>
        <v>40</v>
      </c>
      <c r="R78" s="60">
        <f t="shared" si="56"/>
        <v>2.3809523809523808E-2</v>
      </c>
      <c r="T78" s="81">
        <v>1410</v>
      </c>
      <c r="U78" s="82">
        <f t="shared" si="57"/>
        <v>2820</v>
      </c>
      <c r="V78" s="62">
        <f t="shared" si="58"/>
        <v>0.32045454545454544</v>
      </c>
      <c r="X78" s="88">
        <f t="shared" si="59"/>
        <v>600</v>
      </c>
      <c r="Y78" s="90">
        <f t="shared" si="60"/>
        <v>1200</v>
      </c>
      <c r="Z78" s="64">
        <f>SUM(Y78/Z43)</f>
        <v>0.2857142857142857</v>
      </c>
      <c r="AB78" s="91">
        <f t="shared" si="61"/>
        <v>1960</v>
      </c>
      <c r="AC78" s="93">
        <v>0</v>
      </c>
      <c r="AD78" s="70">
        <f>SUM(AB78/AD43)</f>
        <v>0.32666666666666666</v>
      </c>
      <c r="AF78" s="96">
        <f t="shared" si="62"/>
        <v>1210</v>
      </c>
      <c r="AG78" s="75">
        <f t="shared" si="63"/>
        <v>2420</v>
      </c>
      <c r="AH78" s="55">
        <f>SUM(AG78/AH43)</f>
        <v>0.30632911392405066</v>
      </c>
      <c r="AJ78" s="106">
        <f t="shared" si="64"/>
        <v>1430</v>
      </c>
      <c r="AK78" s="77">
        <f t="shared" si="65"/>
        <v>2860</v>
      </c>
      <c r="AL78" s="58">
        <f>SUM(AK78/AL43)</f>
        <v>0.31086956521739129</v>
      </c>
      <c r="AN78" s="108">
        <f t="shared" si="66"/>
        <v>4900</v>
      </c>
      <c r="AO78" s="110">
        <v>0</v>
      </c>
      <c r="AP78" s="60">
        <f>SUM(AN78/AP43)</f>
        <v>0.33561643835616439</v>
      </c>
      <c r="AR78" s="81">
        <f t="shared" si="67"/>
        <v>4470</v>
      </c>
      <c r="AS78" s="94">
        <v>0</v>
      </c>
      <c r="AT78" s="94"/>
      <c r="AU78" s="62">
        <f>SUM(AR78/AU43)</f>
        <v>0.34384615384615386</v>
      </c>
      <c r="AW78" s="88">
        <f t="shared" si="68"/>
        <v>0</v>
      </c>
      <c r="AX78" s="88"/>
      <c r="AY78" s="88"/>
      <c r="AZ78" s="88"/>
      <c r="BA78" s="90">
        <v>0</v>
      </c>
      <c r="BB78" s="64">
        <f>SUM(AW78/BB43)</f>
        <v>0</v>
      </c>
      <c r="BD78" s="91">
        <f t="shared" si="69"/>
        <v>3680</v>
      </c>
      <c r="BE78" s="93">
        <v>0</v>
      </c>
      <c r="BF78" s="93"/>
      <c r="BG78" s="70">
        <f>SUM(BD78/BG43)</f>
        <v>0.35384615384615387</v>
      </c>
      <c r="BI78" s="96">
        <f t="shared" si="70"/>
        <v>620</v>
      </c>
      <c r="BJ78" s="75">
        <v>0</v>
      </c>
      <c r="BK78" s="55">
        <f>SUM(BI78/BK43)</f>
        <v>0.32631578947368423</v>
      </c>
      <c r="BM78" s="106">
        <f t="shared" si="71"/>
        <v>180</v>
      </c>
      <c r="BN78" s="77">
        <v>0</v>
      </c>
      <c r="BO78" s="58" t="e">
        <f>SUM(BM78/BO43)</f>
        <v>#DIV/0!</v>
      </c>
      <c r="BQ78" s="108">
        <f t="shared" si="72"/>
        <v>590</v>
      </c>
      <c r="BR78" s="79">
        <v>0</v>
      </c>
      <c r="BS78" s="60" t="e">
        <f>SUM(BQ78/BS43)</f>
        <v>#DIV/0!</v>
      </c>
      <c r="BU78" s="81">
        <f t="shared" si="73"/>
        <v>1415</v>
      </c>
      <c r="BV78" s="82">
        <v>0</v>
      </c>
      <c r="BW78" s="62" t="e">
        <f>SUM(BU78/BW43)</f>
        <v>#DIV/0!</v>
      </c>
      <c r="BY78" s="84">
        <f t="shared" si="74"/>
        <v>460</v>
      </c>
      <c r="BZ78" s="85">
        <f t="shared" si="50"/>
        <v>920</v>
      </c>
      <c r="CA78" s="85"/>
      <c r="CB78" s="13" t="e">
        <f>SUM(BZ78/CB43)</f>
        <v>#DIV/0!</v>
      </c>
      <c r="CD78" s="84">
        <f t="shared" si="75"/>
        <v>4220</v>
      </c>
      <c r="CE78" s="85">
        <v>0</v>
      </c>
      <c r="CF78" s="85"/>
      <c r="CG78" s="13" t="e">
        <f>SUM(CD78/CG43)</f>
        <v>#DIV/0!</v>
      </c>
      <c r="CI78" s="84">
        <f t="shared" si="76"/>
        <v>3435</v>
      </c>
      <c r="CJ78" s="85">
        <v>0</v>
      </c>
      <c r="CK78" s="85"/>
      <c r="CL78" s="13" t="e">
        <f>SUM(CI78/CL43)</f>
        <v>#DIV/0!</v>
      </c>
      <c r="CN78" s="84">
        <f t="shared" si="77"/>
        <v>70</v>
      </c>
      <c r="CO78" s="85">
        <f t="shared" si="78"/>
        <v>140</v>
      </c>
      <c r="CP78" s="13" t="e">
        <f>SUM(CO78/CP43)</f>
        <v>#DIV/0!</v>
      </c>
      <c r="CR78" s="84">
        <f t="shared" si="79"/>
        <v>5815</v>
      </c>
      <c r="CS78" s="85">
        <v>0</v>
      </c>
      <c r="CT78" s="13" t="e">
        <f>SUM(CR78/CT43)</f>
        <v>#DIV/0!</v>
      </c>
      <c r="CV78" s="84">
        <f t="shared" si="80"/>
        <v>6505</v>
      </c>
      <c r="CW78" s="85">
        <v>0</v>
      </c>
      <c r="CX78" s="13" t="e">
        <f>SUM(CV78/CX43)</f>
        <v>#DIV/0!</v>
      </c>
      <c r="DG78" s="84">
        <f t="shared" si="81"/>
        <v>440</v>
      </c>
      <c r="DH78" s="85">
        <v>0</v>
      </c>
      <c r="DI78" s="13" t="e">
        <f>SUM(DG78/DI43)</f>
        <v>#DIV/0!</v>
      </c>
      <c r="DK78" s="84">
        <f t="shared" si="82"/>
        <v>1170</v>
      </c>
      <c r="DL78" s="85">
        <v>0</v>
      </c>
      <c r="DM78" s="13" t="e">
        <f>SUM(DK78/DM43)</f>
        <v>#DIV/0!</v>
      </c>
      <c r="DO78" s="84">
        <f t="shared" si="83"/>
        <v>3110</v>
      </c>
      <c r="DP78" s="85">
        <v>0</v>
      </c>
      <c r="DQ78" s="13">
        <f>SUM(DO78/DQ43)</f>
        <v>0.21824561403508771</v>
      </c>
      <c r="DS78" s="84">
        <f t="shared" si="84"/>
        <v>0</v>
      </c>
      <c r="DT78" s="85">
        <v>0</v>
      </c>
      <c r="DU78" s="13" t="e">
        <f>SUM(DS78/DU43)</f>
        <v>#DIV/0!</v>
      </c>
      <c r="DW78" s="84">
        <f t="shared" si="85"/>
        <v>4930</v>
      </c>
      <c r="DX78" s="85">
        <v>0</v>
      </c>
      <c r="DY78" s="13">
        <f>SUM(DW78/DY43)</f>
        <v>0.34596491228070175</v>
      </c>
      <c r="EA78" s="84">
        <f t="shared" si="86"/>
        <v>0</v>
      </c>
      <c r="EB78" s="85">
        <v>0</v>
      </c>
      <c r="EC78" s="13" t="e">
        <f>SUM(EA78/EC43)</f>
        <v>#DIV/0!</v>
      </c>
      <c r="EE78" s="84">
        <f t="shared" si="87"/>
        <v>10630</v>
      </c>
      <c r="EF78" s="85">
        <v>0</v>
      </c>
      <c r="EG78" s="13">
        <f>SUM(EE78/EG43)</f>
        <v>0.58859357696566994</v>
      </c>
      <c r="EI78" s="84">
        <f t="shared" si="88"/>
        <v>3426</v>
      </c>
      <c r="EJ78" s="85">
        <v>0</v>
      </c>
      <c r="EK78" s="13" t="e">
        <f>SUM(EI78/EK43)</f>
        <v>#DIV/0!</v>
      </c>
      <c r="EQ78" s="84">
        <f t="shared" si="89"/>
        <v>0</v>
      </c>
      <c r="ER78" s="85">
        <f t="shared" si="90"/>
        <v>0</v>
      </c>
      <c r="ES78" s="13" t="e">
        <f>SUM(ER78/ES43)</f>
        <v>#DIV/0!</v>
      </c>
      <c r="EU78" s="84">
        <f t="shared" si="91"/>
        <v>0</v>
      </c>
      <c r="EV78" s="85">
        <v>0</v>
      </c>
      <c r="EW78" s="13" t="e">
        <f>SUM(EU78/EW43)</f>
        <v>#DIV/0!</v>
      </c>
      <c r="EY78" s="84">
        <f t="shared" si="92"/>
        <v>0</v>
      </c>
      <c r="EZ78" s="85">
        <v>0</v>
      </c>
      <c r="FA78" s="13" t="e">
        <f>SUM(EY78/FA43)</f>
        <v>#DIV/0!</v>
      </c>
    </row>
    <row r="79" spans="1:157" hidden="1" x14ac:dyDescent="0.25">
      <c r="A79" s="26" t="s">
        <v>34</v>
      </c>
      <c r="C79" s="72">
        <v>82</v>
      </c>
      <c r="D79" s="73">
        <f t="shared" si="51"/>
        <v>164</v>
      </c>
      <c r="E79" s="52">
        <f t="shared" si="52"/>
        <v>1.3804713804713804E-2</v>
      </c>
      <c r="G79" s="27">
        <v>190</v>
      </c>
      <c r="H79" s="75">
        <v>0</v>
      </c>
      <c r="I79" s="75"/>
      <c r="J79" s="55">
        <f t="shared" si="49"/>
        <v>4.2222222222222223E-2</v>
      </c>
      <c r="L79" s="29">
        <v>40</v>
      </c>
      <c r="M79" s="77">
        <f t="shared" si="53"/>
        <v>80</v>
      </c>
      <c r="N79" s="58">
        <f t="shared" si="54"/>
        <v>3.7037037037037035E-2</v>
      </c>
      <c r="P79" s="78">
        <v>58</v>
      </c>
      <c r="Q79" s="79">
        <f t="shared" si="55"/>
        <v>116</v>
      </c>
      <c r="R79" s="60">
        <f t="shared" si="56"/>
        <v>6.9047619047619052E-2</v>
      </c>
      <c r="T79" s="81">
        <v>160</v>
      </c>
      <c r="U79" s="82">
        <f t="shared" si="57"/>
        <v>320</v>
      </c>
      <c r="V79" s="62">
        <f t="shared" si="58"/>
        <v>3.6363636363636362E-2</v>
      </c>
      <c r="X79" s="88">
        <f t="shared" si="59"/>
        <v>70</v>
      </c>
      <c r="Y79" s="90">
        <f t="shared" si="60"/>
        <v>140</v>
      </c>
      <c r="Z79" s="64">
        <f>SUM(Y79/Z43)</f>
        <v>3.3333333333333333E-2</v>
      </c>
      <c r="AB79" s="91">
        <f t="shared" si="61"/>
        <v>220</v>
      </c>
      <c r="AC79" s="93">
        <v>0</v>
      </c>
      <c r="AD79" s="70">
        <f>SUM(AB79/AD43)</f>
        <v>3.6666666666666667E-2</v>
      </c>
      <c r="AF79" s="96">
        <f t="shared" si="62"/>
        <v>140</v>
      </c>
      <c r="AG79" s="75">
        <f t="shared" si="63"/>
        <v>280</v>
      </c>
      <c r="AH79" s="55">
        <f>SUM(AG79/AH43)</f>
        <v>3.5443037974683546E-2</v>
      </c>
      <c r="AJ79" s="106">
        <f t="shared" si="64"/>
        <v>170</v>
      </c>
      <c r="AK79" s="77">
        <f t="shared" si="65"/>
        <v>340</v>
      </c>
      <c r="AL79" s="58">
        <f>SUM(AK79/AL43)</f>
        <v>3.6956521739130437E-2</v>
      </c>
      <c r="AN79" s="108">
        <f t="shared" si="66"/>
        <v>600</v>
      </c>
      <c r="AO79" s="110">
        <v>0</v>
      </c>
      <c r="AP79" s="60">
        <f>SUM(AN79/AP43)</f>
        <v>4.1095890410958902E-2</v>
      </c>
      <c r="AR79" s="81">
        <f t="shared" si="67"/>
        <v>630</v>
      </c>
      <c r="AS79" s="94">
        <v>0</v>
      </c>
      <c r="AT79" s="94"/>
      <c r="AU79" s="62">
        <f>SUM(AR79/AU43)</f>
        <v>4.8461538461538459E-2</v>
      </c>
      <c r="AW79" s="88">
        <f t="shared" si="68"/>
        <v>0</v>
      </c>
      <c r="AX79" s="88"/>
      <c r="AY79" s="88"/>
      <c r="AZ79" s="88"/>
      <c r="BA79" s="90">
        <v>0</v>
      </c>
      <c r="BB79" s="64">
        <f>SUM(AW79/BB43)</f>
        <v>0</v>
      </c>
      <c r="BD79" s="91">
        <f t="shared" si="69"/>
        <v>500</v>
      </c>
      <c r="BE79" s="93">
        <v>0</v>
      </c>
      <c r="BF79" s="93"/>
      <c r="BG79" s="70">
        <f>SUM(BD79/BG43)</f>
        <v>4.807692307692308E-2</v>
      </c>
      <c r="BI79" s="96">
        <f t="shared" si="70"/>
        <v>90</v>
      </c>
      <c r="BJ79" s="75">
        <v>0</v>
      </c>
      <c r="BK79" s="55">
        <f>SUM(BI79/BK43)</f>
        <v>4.736842105263158E-2</v>
      </c>
      <c r="BM79" s="106">
        <f t="shared" si="71"/>
        <v>30</v>
      </c>
      <c r="BN79" s="77">
        <v>0</v>
      </c>
      <c r="BO79" s="58" t="e">
        <f>SUM(BM79/BO43)</f>
        <v>#DIV/0!</v>
      </c>
      <c r="BQ79" s="108">
        <f t="shared" si="72"/>
        <v>80</v>
      </c>
      <c r="BR79" s="79">
        <v>0</v>
      </c>
      <c r="BS79" s="60" t="e">
        <f>SUM(BQ79/BS43)</f>
        <v>#DIV/0!</v>
      </c>
      <c r="BU79" s="81">
        <f t="shared" si="73"/>
        <v>200</v>
      </c>
      <c r="BV79" s="82">
        <v>0</v>
      </c>
      <c r="BW79" s="62" t="e">
        <f>SUM(BU79/BW43)</f>
        <v>#DIV/0!</v>
      </c>
      <c r="BY79" s="84">
        <f t="shared" si="74"/>
        <v>60</v>
      </c>
      <c r="BZ79" s="85">
        <f t="shared" si="50"/>
        <v>120</v>
      </c>
      <c r="CA79" s="85"/>
      <c r="CB79" s="13" t="e">
        <f>SUM(BZ79/CB43)</f>
        <v>#DIV/0!</v>
      </c>
      <c r="CD79" s="84">
        <f t="shared" si="75"/>
        <v>585</v>
      </c>
      <c r="CE79" s="85">
        <v>0</v>
      </c>
      <c r="CF79" s="85"/>
      <c r="CG79" s="13" t="e">
        <f>SUM(CD79/CG43)</f>
        <v>#DIV/0!</v>
      </c>
      <c r="CI79" s="84">
        <f t="shared" si="76"/>
        <v>455</v>
      </c>
      <c r="CJ79" s="85">
        <v>0</v>
      </c>
      <c r="CK79" s="85"/>
      <c r="CL79" s="13" t="e">
        <f>SUM(CI79/CL43)</f>
        <v>#DIV/0!</v>
      </c>
      <c r="CN79" s="84">
        <f t="shared" si="77"/>
        <v>10</v>
      </c>
      <c r="CO79" s="85">
        <f t="shared" si="78"/>
        <v>20</v>
      </c>
      <c r="CP79" s="13" t="e">
        <f>SUM(CO79/CP43)</f>
        <v>#DIV/0!</v>
      </c>
      <c r="CR79" s="84">
        <f t="shared" si="79"/>
        <v>765</v>
      </c>
      <c r="CS79" s="85">
        <v>0</v>
      </c>
      <c r="CT79" s="13" t="e">
        <f>SUM(CR79/CT43)</f>
        <v>#DIV/0!</v>
      </c>
      <c r="CV79" s="84">
        <f t="shared" si="80"/>
        <v>890</v>
      </c>
      <c r="CW79" s="85">
        <v>0</v>
      </c>
      <c r="CX79" s="13" t="e">
        <f>SUM(CV79/CX43)</f>
        <v>#DIV/0!</v>
      </c>
      <c r="DG79" s="84">
        <f t="shared" si="81"/>
        <v>70</v>
      </c>
      <c r="DH79" s="85">
        <v>0</v>
      </c>
      <c r="DI79" s="13" t="e">
        <f>SUM(DG79/DI43)</f>
        <v>#DIV/0!</v>
      </c>
      <c r="DK79" s="84">
        <f t="shared" si="82"/>
        <v>0</v>
      </c>
      <c r="DL79" s="85">
        <v>0</v>
      </c>
      <c r="DM79" s="13" t="e">
        <f>SUM(DK79/DM43)</f>
        <v>#DIV/0!</v>
      </c>
      <c r="DO79" s="84">
        <f t="shared" si="83"/>
        <v>1190</v>
      </c>
      <c r="DP79" s="85">
        <v>0</v>
      </c>
      <c r="DQ79" s="13">
        <f>SUM(DO79/DQ43)</f>
        <v>8.350877192982456E-2</v>
      </c>
      <c r="DS79" s="84">
        <v>426</v>
      </c>
      <c r="DT79" s="85">
        <v>0</v>
      </c>
      <c r="DU79" s="13" t="e">
        <f>SUM(DS79/DU43)</f>
        <v>#DIV/0!</v>
      </c>
      <c r="DW79" s="84">
        <f t="shared" si="85"/>
        <v>300</v>
      </c>
      <c r="DX79" s="85">
        <v>0</v>
      </c>
      <c r="DY79" s="13">
        <f>SUM(DW79/DY43)</f>
        <v>2.1052631578947368E-2</v>
      </c>
      <c r="EA79" s="84">
        <v>426</v>
      </c>
      <c r="EB79" s="85">
        <v>0</v>
      </c>
      <c r="EC79" s="13" t="e">
        <f>SUM(EA79/EC43)</f>
        <v>#DIV/0!</v>
      </c>
      <c r="EE79" s="84">
        <f t="shared" si="87"/>
        <v>820</v>
      </c>
      <c r="EF79" s="85">
        <v>0</v>
      </c>
      <c r="EG79" s="13">
        <f>SUM(EE79/EG43)</f>
        <v>4.5404208194905871E-2</v>
      </c>
      <c r="EI79" s="84">
        <v>426</v>
      </c>
      <c r="EJ79" s="85">
        <v>0</v>
      </c>
      <c r="EK79" s="13" t="e">
        <f>SUM(EI79/EK43)</f>
        <v>#DIV/0!</v>
      </c>
      <c r="EQ79" s="84">
        <f t="shared" si="89"/>
        <v>0</v>
      </c>
      <c r="ER79" s="85">
        <f t="shared" si="90"/>
        <v>0</v>
      </c>
      <c r="ES79" s="13" t="e">
        <f>SUM(ER79/ES43)</f>
        <v>#DIV/0!</v>
      </c>
      <c r="EU79" s="84">
        <f t="shared" si="91"/>
        <v>0</v>
      </c>
      <c r="EV79" s="85">
        <v>0</v>
      </c>
      <c r="EW79" s="13" t="e">
        <f>SUM(EU79/EW43)</f>
        <v>#DIV/0!</v>
      </c>
      <c r="EY79" s="84">
        <f t="shared" si="92"/>
        <v>0</v>
      </c>
      <c r="EZ79" s="85">
        <v>0</v>
      </c>
      <c r="FA79" s="13" t="e">
        <f>SUM(EY79/FA43)</f>
        <v>#DIV/0!</v>
      </c>
    </row>
    <row r="80" spans="1:157" hidden="1" x14ac:dyDescent="0.25">
      <c r="A80" s="31" t="s">
        <v>35</v>
      </c>
      <c r="C80" s="74">
        <f>SUM(C45:C79)</f>
        <v>5935</v>
      </c>
      <c r="D80" s="73">
        <f t="shared" si="51"/>
        <v>11870</v>
      </c>
      <c r="E80" s="52">
        <f>SUM(E45:E79)</f>
        <v>0.99915824915824913</v>
      </c>
      <c r="G80" s="76">
        <f>SUM(G45:G79)</f>
        <v>4500</v>
      </c>
      <c r="H80" s="75">
        <v>0</v>
      </c>
      <c r="I80" s="75"/>
      <c r="J80" s="55">
        <f>SUM(J45:J79)</f>
        <v>1.0000000000000002</v>
      </c>
      <c r="L80" s="29">
        <f>SUM(L45:L79)</f>
        <v>1080</v>
      </c>
      <c r="M80" s="77">
        <f t="shared" si="53"/>
        <v>2160</v>
      </c>
      <c r="N80" s="58">
        <f>SUM(N45:N79)</f>
        <v>1</v>
      </c>
      <c r="P80" s="80">
        <f>SUM(P45:P79)</f>
        <v>823</v>
      </c>
      <c r="Q80" s="79">
        <f t="shared" si="55"/>
        <v>1646</v>
      </c>
      <c r="R80" s="60">
        <f>SUM(R45:R79)</f>
        <v>0.97976190476190461</v>
      </c>
      <c r="T80" s="83">
        <f>SUM(T45:T79)</f>
        <v>4320</v>
      </c>
      <c r="U80" s="82">
        <f t="shared" si="57"/>
        <v>8640</v>
      </c>
      <c r="V80" s="62">
        <f>SUM(V45:V79)</f>
        <v>0.98181818181818181</v>
      </c>
      <c r="X80" s="89">
        <f>SUM(X45:X79)</f>
        <v>2060</v>
      </c>
      <c r="Y80" s="90">
        <f>SUM(Y45:Y79)</f>
        <v>4120</v>
      </c>
      <c r="Z80" s="64">
        <f>SUM(Z45:Z79)</f>
        <v>0.9809523809523808</v>
      </c>
      <c r="AB80" s="92">
        <f>SUM(AB45:AB79)</f>
        <v>5950</v>
      </c>
      <c r="AC80" s="93">
        <v>0</v>
      </c>
      <c r="AD80" s="70">
        <f>SUM(AD45:AD79)</f>
        <v>0.99166666666666659</v>
      </c>
      <c r="AF80" s="101">
        <f>SUM(AF45:AF79)</f>
        <v>3950</v>
      </c>
      <c r="AG80" s="75">
        <f>SUM(AG45:AG79)</f>
        <v>7900</v>
      </c>
      <c r="AH80" s="55">
        <f>SUM(AH45:AH79)</f>
        <v>1</v>
      </c>
      <c r="AJ80" s="107">
        <f>SUM(AJ45:AJ79)</f>
        <v>4520</v>
      </c>
      <c r="AK80" s="77">
        <f>SUM(AK45:AK79)</f>
        <v>9040</v>
      </c>
      <c r="AL80" s="58">
        <f>SUM(AL45:AL79)</f>
        <v>0.9826086956521739</v>
      </c>
      <c r="AN80" s="113">
        <f>SUM(AN45:AN79)</f>
        <v>14560</v>
      </c>
      <c r="AO80" s="79">
        <f>SUM(AO45:AO79)</f>
        <v>0</v>
      </c>
      <c r="AP80" s="60">
        <f>SUM(AP45:AP79)</f>
        <v>0.99726027397260286</v>
      </c>
      <c r="AR80" s="83">
        <f>SUM(AR45:AR79)</f>
        <v>12850</v>
      </c>
      <c r="AS80" s="82">
        <f>SUM(AS45:AS79)</f>
        <v>0</v>
      </c>
      <c r="AT80" s="82"/>
      <c r="AU80" s="62">
        <f>SUM(AU45:AU79)</f>
        <v>0.98846153846153861</v>
      </c>
      <c r="AW80" s="89">
        <f>SUM(AW45:AW79)</f>
        <v>1720</v>
      </c>
      <c r="AX80" s="89"/>
      <c r="AY80" s="89"/>
      <c r="AZ80" s="89"/>
      <c r="BA80" s="90">
        <v>0</v>
      </c>
      <c r="BB80" s="64">
        <f>SUM(BB45:BB79)</f>
        <v>0.85999999999999988</v>
      </c>
      <c r="BD80" s="92">
        <f>SUM(BD45:BD79)</f>
        <v>10350</v>
      </c>
      <c r="BE80" s="93">
        <v>0</v>
      </c>
      <c r="BF80" s="93"/>
      <c r="BG80" s="70">
        <f>SUM(BG45:BG79)</f>
        <v>0.99519230769230771</v>
      </c>
      <c r="BI80" s="101">
        <f>SUM(BI45:BI79)</f>
        <v>1860</v>
      </c>
      <c r="BJ80" s="75">
        <v>0</v>
      </c>
      <c r="BK80" s="55">
        <f>SUM(BK45:BK79)</f>
        <v>0.97894736842105279</v>
      </c>
      <c r="BM80" s="107">
        <f>SUM(BM45:BM79)</f>
        <v>630</v>
      </c>
      <c r="BN80" s="77">
        <v>0</v>
      </c>
      <c r="BO80" s="58" t="e">
        <f>SUM(BO45:BO79)</f>
        <v>#DIV/0!</v>
      </c>
      <c r="BQ80" s="113">
        <f>SUM(BQ45:BQ79)</f>
        <v>1730</v>
      </c>
      <c r="BR80" s="79">
        <v>0</v>
      </c>
      <c r="BS80" s="60" t="e">
        <f>SUM(BS45:BS79)</f>
        <v>#DIV/0!</v>
      </c>
      <c r="BU80" s="83">
        <f>SUM(BU45:BU79)</f>
        <v>4000</v>
      </c>
      <c r="BV80" s="82">
        <v>0</v>
      </c>
      <c r="BW80" s="62" t="e">
        <f>SUM(BW45:BW79)</f>
        <v>#DIV/0!</v>
      </c>
      <c r="BY80" s="86">
        <f>SUM(BY45:BY79)</f>
        <v>1330</v>
      </c>
      <c r="BZ80" s="85">
        <f>SUM(BZ45:BZ79)</f>
        <v>2660</v>
      </c>
      <c r="CA80" s="85"/>
      <c r="CB80" s="13" t="e">
        <f>SUM(CB45:CB79)</f>
        <v>#DIV/0!</v>
      </c>
      <c r="CD80" s="86">
        <f>SUM(CD45:CD79)</f>
        <v>11760</v>
      </c>
      <c r="CE80" s="85">
        <v>0</v>
      </c>
      <c r="CF80" s="85"/>
      <c r="CG80" s="13" t="e">
        <f>SUM(CG45:CG79)</f>
        <v>#DIV/0!</v>
      </c>
      <c r="CI80" s="86">
        <f>SUM(CI45:CI79)</f>
        <v>9345</v>
      </c>
      <c r="CJ80" s="85">
        <v>0</v>
      </c>
      <c r="CK80" s="85"/>
      <c r="CL80" s="13" t="e">
        <f>SUM(CL45:CL79)</f>
        <v>#DIV/0!</v>
      </c>
      <c r="CN80" s="86">
        <f>SUM(CN45:CN79)</f>
        <v>420</v>
      </c>
      <c r="CO80" s="85">
        <f>SUM(CO45:CO79)</f>
        <v>840</v>
      </c>
      <c r="CP80" s="13" t="e">
        <f>SUM(CP45:CP79)</f>
        <v>#DIV/0!</v>
      </c>
      <c r="CR80" s="86">
        <f>SUM(CR45:CR79)</f>
        <v>15735</v>
      </c>
      <c r="CS80" s="85">
        <v>0</v>
      </c>
      <c r="CT80" s="13" t="e">
        <f>SUM(CT45:CT79)</f>
        <v>#DIV/0!</v>
      </c>
      <c r="CV80" s="86">
        <f>SUM(CV45:CV79)</f>
        <v>19180</v>
      </c>
      <c r="CW80" s="85">
        <v>0</v>
      </c>
      <c r="CX80" s="13" t="e">
        <f>SUM(CX45:CX79)</f>
        <v>#DIV/0!</v>
      </c>
      <c r="DG80" s="86">
        <f>SUM(DG45:DG79)</f>
        <v>1500</v>
      </c>
      <c r="DH80" s="85">
        <v>0</v>
      </c>
      <c r="DI80" s="13" t="e">
        <f>SUM(DI45:DI79)</f>
        <v>#DIV/0!</v>
      </c>
      <c r="DK80" s="86">
        <f>SUM(DK45:DK79)</f>
        <v>2340</v>
      </c>
      <c r="DL80" s="85">
        <v>0</v>
      </c>
      <c r="DM80" s="13" t="e">
        <f>SUM(DM45:DM79)</f>
        <v>#DIV/0!</v>
      </c>
      <c r="DO80" s="86">
        <f>SUM(DO45:DO79)</f>
        <v>14145</v>
      </c>
      <c r="DP80" s="85">
        <v>0</v>
      </c>
      <c r="DQ80" s="13">
        <f>SUM(DQ45:DQ79)</f>
        <v>0.9926315789473682</v>
      </c>
      <c r="DS80" s="86">
        <f>SUM(DS45:DS79)</f>
        <v>822</v>
      </c>
      <c r="DT80" s="85">
        <v>0</v>
      </c>
      <c r="DU80" s="13" t="e">
        <f>SUM(DU45:DU79)</f>
        <v>#DIV/0!</v>
      </c>
      <c r="DW80" s="86">
        <f>SUM(DW45:DW79)</f>
        <v>14690</v>
      </c>
      <c r="DX80" s="85">
        <v>0</v>
      </c>
      <c r="DY80" s="13">
        <f>SUM(DY45:DY79)</f>
        <v>1.0308771929824563</v>
      </c>
      <c r="EA80" s="86">
        <f>SUM(EA45:EA79)</f>
        <v>2448</v>
      </c>
      <c r="EB80" s="85">
        <v>0</v>
      </c>
      <c r="EC80" s="13" t="e">
        <f>SUM(EC45:EC79)</f>
        <v>#DIV/0!</v>
      </c>
      <c r="EE80" s="86">
        <f>SUM(EE45:EE79)</f>
        <v>18060</v>
      </c>
      <c r="EF80" s="85">
        <v>0</v>
      </c>
      <c r="EG80" s="13">
        <f>SUM(EG45:EG79)</f>
        <v>1</v>
      </c>
      <c r="EI80" s="86">
        <f>SUM(EI45:EI79)</f>
        <v>8256</v>
      </c>
      <c r="EJ80" s="85">
        <v>0</v>
      </c>
      <c r="EK80" s="13" t="e">
        <f>SUM(EK45:EK79)</f>
        <v>#DIV/0!</v>
      </c>
      <c r="EQ80" s="86">
        <f>SUM(EQ45:EQ79)</f>
        <v>0</v>
      </c>
      <c r="ER80" s="85">
        <f>SUM(ER45:ER79)</f>
        <v>0</v>
      </c>
      <c r="ES80" s="13" t="e">
        <f>SUM(ES45:ES79)</f>
        <v>#DIV/0!</v>
      </c>
      <c r="EU80" s="86">
        <f>SUM(EU45:EU79)</f>
        <v>0</v>
      </c>
      <c r="EV80" s="85">
        <v>0</v>
      </c>
      <c r="EW80" s="13" t="e">
        <f>SUM(EW45:EW79)</f>
        <v>#DIV/0!</v>
      </c>
      <c r="EY80" s="86">
        <f>SUM(EY45:EY79)</f>
        <v>0</v>
      </c>
      <c r="EZ80" s="85">
        <v>0</v>
      </c>
      <c r="FA80" s="13" t="e">
        <f>SUM(FA45:FA79)</f>
        <v>#DIV/0!</v>
      </c>
    </row>
    <row r="81" spans="1:157" hidden="1" x14ac:dyDescent="0.25">
      <c r="A81" s="12" t="s">
        <v>44</v>
      </c>
      <c r="B81" s="14"/>
      <c r="C81" s="232">
        <f>SUM(E43-D80)</f>
        <v>10</v>
      </c>
      <c r="D81" s="233"/>
      <c r="E81" s="13">
        <f>SUM(C81/E43)</f>
        <v>8.4175084175084171E-4</v>
      </c>
      <c r="F81" s="14"/>
      <c r="G81" s="232">
        <v>0</v>
      </c>
      <c r="H81" s="233"/>
      <c r="I81" s="126"/>
      <c r="J81" s="13">
        <f>SUM(G81/11880)</f>
        <v>0</v>
      </c>
      <c r="K81" s="14"/>
      <c r="L81" s="232">
        <v>0</v>
      </c>
      <c r="M81" s="233"/>
      <c r="N81" s="13">
        <f>SUM(L81/11880)</f>
        <v>0</v>
      </c>
      <c r="O81" s="14"/>
      <c r="P81" s="232">
        <f>SUM(R43-Q80)</f>
        <v>34</v>
      </c>
      <c r="Q81" s="233"/>
      <c r="R81" s="13">
        <f>SUM(P81/R43)</f>
        <v>2.0238095238095239E-2</v>
      </c>
      <c r="S81" s="14"/>
      <c r="T81" s="232">
        <f>SUM(V43-U80)</f>
        <v>160</v>
      </c>
      <c r="U81" s="233"/>
      <c r="V81" s="13">
        <f>SUM(T81/V43)</f>
        <v>1.8181818181818181E-2</v>
      </c>
      <c r="W81" s="14"/>
      <c r="X81" s="232">
        <f>SUM(Z43-Y80)</f>
        <v>80</v>
      </c>
      <c r="Y81" s="233"/>
      <c r="Z81" s="13">
        <f>SUM(X81/Z43)</f>
        <v>1.9047619047619049E-2</v>
      </c>
      <c r="AB81" s="232">
        <f>SUM(AD43-AB80)</f>
        <v>50</v>
      </c>
      <c r="AC81" s="233"/>
      <c r="AD81" s="13">
        <f>SUM(AB81/AD43)</f>
        <v>8.3333333333333332E-3</v>
      </c>
      <c r="AF81" s="232">
        <f>SUM(AH43-AG80)</f>
        <v>0</v>
      </c>
      <c r="AG81" s="233"/>
      <c r="AH81" s="13">
        <f>SUM(AF81/AH43)</f>
        <v>0</v>
      </c>
      <c r="AJ81" s="232">
        <f>SUM(AL43-AK80)</f>
        <v>160</v>
      </c>
      <c r="AK81" s="233"/>
      <c r="AL81" s="13">
        <f>SUM(AJ81/AL43)</f>
        <v>1.7391304347826087E-2</v>
      </c>
      <c r="AN81" s="232">
        <f>SUM(AP43-AN80)</f>
        <v>40</v>
      </c>
      <c r="AO81" s="233"/>
      <c r="AP81" s="13">
        <f>SUM(AN81/AP43)</f>
        <v>2.7397260273972603E-3</v>
      </c>
      <c r="AR81" s="232">
        <f>SUM(AU43-AR80)</f>
        <v>150</v>
      </c>
      <c r="AS81" s="233"/>
      <c r="AT81" s="126"/>
      <c r="AU81" s="13">
        <f>SUM(AR81/AU43)</f>
        <v>1.1538461538461539E-2</v>
      </c>
      <c r="AW81" s="232">
        <f>SUM(BB43-AW80)</f>
        <v>280</v>
      </c>
      <c r="AX81" s="274"/>
      <c r="AY81" s="274"/>
      <c r="AZ81" s="274"/>
      <c r="BA81" s="233"/>
      <c r="BB81" s="13">
        <f>SUM(AW81/BB43)</f>
        <v>0.14000000000000001</v>
      </c>
      <c r="BD81" s="232">
        <f>SUM(BG43-BD80)</f>
        <v>50</v>
      </c>
      <c r="BE81" s="233"/>
      <c r="BF81" s="131"/>
      <c r="BG81" s="13">
        <f>SUM(BD81/BG43)</f>
        <v>4.807692307692308E-3</v>
      </c>
      <c r="BI81" s="232">
        <f>SUM(BK43-BI80)</f>
        <v>40</v>
      </c>
      <c r="BJ81" s="233"/>
      <c r="BK81" s="13">
        <f>SUM(BI81/BK43)</f>
        <v>2.1052631578947368E-2</v>
      </c>
      <c r="BM81" s="232"/>
      <c r="BN81" s="233"/>
      <c r="BO81" s="13" t="e">
        <f>SUM(BM81/BO43)</f>
        <v>#DIV/0!</v>
      </c>
      <c r="BQ81" s="232">
        <f>SUM(BS43-BQ80)</f>
        <v>-1730</v>
      </c>
      <c r="BR81" s="233"/>
      <c r="BS81" s="13" t="e">
        <f>SUM(BQ81/BS43)</f>
        <v>#DIV/0!</v>
      </c>
      <c r="BU81" s="232">
        <f>SUM(BW43-BU80)</f>
        <v>-4000</v>
      </c>
      <c r="BV81" s="233"/>
      <c r="BW81" s="13" t="e">
        <f>SUM(BU81/BW43)</f>
        <v>#DIV/0!</v>
      </c>
      <c r="BY81" s="232">
        <f>SUM(CB43-BZ80)</f>
        <v>-2660</v>
      </c>
      <c r="BZ81" s="233"/>
      <c r="CA81" s="153"/>
      <c r="CB81" s="13" t="e">
        <f>SUM(BY81/CB43)</f>
        <v>#DIV/0!</v>
      </c>
      <c r="CD81" s="232">
        <f>SUM(CG43-CD80)</f>
        <v>-11760</v>
      </c>
      <c r="CE81" s="233"/>
      <c r="CF81" s="163"/>
      <c r="CG81" s="13" t="e">
        <f>SUM(CD81/CG43)</f>
        <v>#DIV/0!</v>
      </c>
      <c r="CI81" s="232">
        <f>SUM(CL43-CI80)</f>
        <v>-9345</v>
      </c>
      <c r="CJ81" s="233"/>
      <c r="CK81" s="165"/>
      <c r="CL81" s="13" t="e">
        <f>SUM(CI81/CL43)</f>
        <v>#DIV/0!</v>
      </c>
      <c r="CN81" s="232">
        <f>SUM(CP43-CO80)</f>
        <v>-840</v>
      </c>
      <c r="CO81" s="233"/>
      <c r="CP81" s="13" t="e">
        <f>SUM(CN81/CP43)</f>
        <v>#DIV/0!</v>
      </c>
      <c r="CR81" s="232">
        <f>SUM(CT43-CR80)</f>
        <v>-15735</v>
      </c>
      <c r="CS81" s="233"/>
      <c r="CT81" s="13" t="e">
        <f>SUM(CR81/CT43)</f>
        <v>#DIV/0!</v>
      </c>
      <c r="CV81" s="232">
        <f>SUM(CX43-CV80)</f>
        <v>-19180</v>
      </c>
      <c r="CW81" s="233"/>
      <c r="CX81" s="13" t="e">
        <f>SUM(CV81/CX43)</f>
        <v>#DIV/0!</v>
      </c>
      <c r="DG81" s="232">
        <f>SUM(DI43-DG80)</f>
        <v>-1500</v>
      </c>
      <c r="DH81" s="233"/>
      <c r="DI81" s="13" t="e">
        <f>SUM(DG81/DI43)</f>
        <v>#DIV/0!</v>
      </c>
      <c r="DK81" s="232">
        <f>SUM(DM43-DK80)</f>
        <v>-2340</v>
      </c>
      <c r="DL81" s="233"/>
      <c r="DM81" s="13" t="e">
        <f>SUM(DK81/DM43)</f>
        <v>#DIV/0!</v>
      </c>
      <c r="DO81" s="232">
        <f>SUM(DQ43-DO80)</f>
        <v>105</v>
      </c>
      <c r="DP81" s="233"/>
      <c r="DQ81" s="13">
        <f>SUM(DO81/DQ43)</f>
        <v>7.3684210526315788E-3</v>
      </c>
      <c r="DS81" s="232">
        <f>SUM(DU43-DS80)</f>
        <v>-822</v>
      </c>
      <c r="DT81" s="233"/>
      <c r="DU81" s="13" t="e">
        <f>SUM(DS81/DU43)</f>
        <v>#DIV/0!</v>
      </c>
      <c r="DW81" s="232">
        <f>SUM(DY43-DW80)</f>
        <v>-440</v>
      </c>
      <c r="DX81" s="233"/>
      <c r="DY81" s="13">
        <f>SUM(DW81/DY43)</f>
        <v>-3.0877192982456142E-2</v>
      </c>
      <c r="EA81" s="232">
        <f>SUM(EC43-EA80)</f>
        <v>-2448</v>
      </c>
      <c r="EB81" s="233"/>
      <c r="EC81" s="13" t="e">
        <f>SUM(EA81/EC43)</f>
        <v>#DIV/0!</v>
      </c>
      <c r="EE81" s="232">
        <f>SUM(EG43-EE80)</f>
        <v>0</v>
      </c>
      <c r="EF81" s="233"/>
      <c r="EG81" s="13">
        <f>SUM(EE81/EG43)</f>
        <v>0</v>
      </c>
      <c r="EI81" s="232">
        <f>SUM(EK43-EI80)</f>
        <v>-8256</v>
      </c>
      <c r="EJ81" s="233"/>
      <c r="EK81" s="13" t="e">
        <f>SUM(EI81/EK43)</f>
        <v>#DIV/0!</v>
      </c>
      <c r="EQ81" s="232">
        <f>SUM(ES43-ER80)</f>
        <v>0</v>
      </c>
      <c r="ER81" s="233"/>
      <c r="ES81" s="13" t="e">
        <f>SUM(EQ81/ES43)</f>
        <v>#DIV/0!</v>
      </c>
      <c r="EU81" s="232">
        <f>SUM(EW43-EU80)</f>
        <v>0</v>
      </c>
      <c r="EV81" s="233"/>
      <c r="EW81" s="13" t="e">
        <f>SUM(EU81/EW43)</f>
        <v>#DIV/0!</v>
      </c>
      <c r="EY81" s="232">
        <f>SUM(FA43-EY80)</f>
        <v>0</v>
      </c>
      <c r="EZ81" s="233"/>
      <c r="FA81" s="13" t="e">
        <f>SUM(EY81/FA43)</f>
        <v>#DIV/0!</v>
      </c>
    </row>
    <row r="83" spans="1:157" x14ac:dyDescent="0.25">
      <c r="CE83" s="169"/>
      <c r="CF83" s="164"/>
    </row>
    <row r="84" spans="1:157" x14ac:dyDescent="0.25">
      <c r="CE84" s="169"/>
      <c r="CF84" s="164"/>
    </row>
    <row r="85" spans="1:157" x14ac:dyDescent="0.25">
      <c r="CE85" s="169"/>
      <c r="CF85" s="164"/>
    </row>
    <row r="86" spans="1:157" x14ac:dyDescent="0.25">
      <c r="CE86" s="169"/>
      <c r="CF86" s="164"/>
    </row>
    <row r="87" spans="1:157" x14ac:dyDescent="0.25">
      <c r="CE87" s="169"/>
      <c r="CF87" s="164"/>
    </row>
    <row r="88" spans="1:157" x14ac:dyDescent="0.25">
      <c r="CE88" s="169"/>
      <c r="CF88" s="164"/>
    </row>
  </sheetData>
  <mergeCells count="150">
    <mergeCell ref="C81:D81"/>
    <mergeCell ref="G81:H81"/>
    <mergeCell ref="L81:M81"/>
    <mergeCell ref="P81:Q81"/>
    <mergeCell ref="T81:U81"/>
    <mergeCell ref="AJ81:AK81"/>
    <mergeCell ref="AF2:AH2"/>
    <mergeCell ref="AF41:AH41"/>
    <mergeCell ref="AF81:AG81"/>
    <mergeCell ref="X81:Y81"/>
    <mergeCell ref="AB81:AC81"/>
    <mergeCell ref="C41:E41"/>
    <mergeCell ref="G41:J41"/>
    <mergeCell ref="H42:I42"/>
    <mergeCell ref="H43:I43"/>
    <mergeCell ref="H44:I44"/>
    <mergeCell ref="A41:A44"/>
    <mergeCell ref="L41:N41"/>
    <mergeCell ref="EQ2:ES2"/>
    <mergeCell ref="EQ41:ES41"/>
    <mergeCell ref="T2:V2"/>
    <mergeCell ref="T41:V41"/>
    <mergeCell ref="P2:R2"/>
    <mergeCell ref="P41:R41"/>
    <mergeCell ref="X2:Z2"/>
    <mergeCell ref="X41:Z41"/>
    <mergeCell ref="AB2:AD2"/>
    <mergeCell ref="AB41:AD41"/>
    <mergeCell ref="AJ2:AL2"/>
    <mergeCell ref="AJ41:AL41"/>
    <mergeCell ref="BI2:BK2"/>
    <mergeCell ref="BI41:BK41"/>
    <mergeCell ref="A1:A3"/>
    <mergeCell ref="C1:E1"/>
    <mergeCell ref="G1:J1"/>
    <mergeCell ref="L1:N1"/>
    <mergeCell ref="P1:R1"/>
    <mergeCell ref="C2:E2"/>
    <mergeCell ref="G2:J2"/>
    <mergeCell ref="L2:N2"/>
    <mergeCell ref="BU81:BV81"/>
    <mergeCell ref="BQ2:BS2"/>
    <mergeCell ref="BQ41:BS41"/>
    <mergeCell ref="BQ81:BR81"/>
    <mergeCell ref="AS42:AT42"/>
    <mergeCell ref="EQ1:ES1"/>
    <mergeCell ref="EU1:EW1"/>
    <mergeCell ref="AJ1:AL1"/>
    <mergeCell ref="AF1:AH1"/>
    <mergeCell ref="AN1:AP1"/>
    <mergeCell ref="AR1:AU1"/>
    <mergeCell ref="AW1:BB1"/>
    <mergeCell ref="BD1:BG1"/>
    <mergeCell ref="BM1:BO1"/>
    <mergeCell ref="BU1:BW1"/>
    <mergeCell ref="EM1:EO1"/>
    <mergeCell ref="BY1:CB1"/>
    <mergeCell ref="CD1:CG1"/>
    <mergeCell ref="BI1:BK1"/>
    <mergeCell ref="BQ1:BS1"/>
    <mergeCell ref="CV1:CX1"/>
    <mergeCell ref="CZ1:DE1"/>
    <mergeCell ref="DG1:DI1"/>
    <mergeCell ref="AR2:AU2"/>
    <mergeCell ref="AR81:AS81"/>
    <mergeCell ref="AW81:BA81"/>
    <mergeCell ref="BM2:BO2"/>
    <mergeCell ref="BM41:BO41"/>
    <mergeCell ref="BM81:BN81"/>
    <mergeCell ref="BD2:BG2"/>
    <mergeCell ref="BD41:BG41"/>
    <mergeCell ref="BD81:BE81"/>
    <mergeCell ref="BI81:BJ81"/>
    <mergeCell ref="EU2:EW2"/>
    <mergeCell ref="EU41:EW41"/>
    <mergeCell ref="EQ81:ER81"/>
    <mergeCell ref="EU81:EV81"/>
    <mergeCell ref="BY81:BZ81"/>
    <mergeCell ref="CD81:CE81"/>
    <mergeCell ref="DW2:DY2"/>
    <mergeCell ref="EA2:EC2"/>
    <mergeCell ref="DW41:DY41"/>
    <mergeCell ref="EA41:EC41"/>
    <mergeCell ref="DW81:DX81"/>
    <mergeCell ref="EA81:EB81"/>
    <mergeCell ref="EE41:EG41"/>
    <mergeCell ref="EI41:EK41"/>
    <mergeCell ref="EE81:EF81"/>
    <mergeCell ref="EI81:EJ81"/>
    <mergeCell ref="CI81:CJ81"/>
    <mergeCell ref="AN81:AO81"/>
    <mergeCell ref="DG81:DH81"/>
    <mergeCell ref="EO2:EO3"/>
    <mergeCell ref="EN2:EN3"/>
    <mergeCell ref="CN1:CP1"/>
    <mergeCell ref="CR1:CT1"/>
    <mergeCell ref="CN2:CP2"/>
    <mergeCell ref="CR2:CT2"/>
    <mergeCell ref="CN41:CP41"/>
    <mergeCell ref="CR41:CT41"/>
    <mergeCell ref="AN2:AP2"/>
    <mergeCell ref="AN41:AP41"/>
    <mergeCell ref="BU2:BW2"/>
    <mergeCell ref="BU41:BW41"/>
    <mergeCell ref="CI1:CL1"/>
    <mergeCell ref="CI2:CL2"/>
    <mergeCell ref="CI41:CL41"/>
    <mergeCell ref="BY2:CB2"/>
    <mergeCell ref="CD2:CG2"/>
    <mergeCell ref="BY41:CB41"/>
    <mergeCell ref="CD41:CG41"/>
    <mergeCell ref="CZ2:DE2"/>
    <mergeCell ref="DG2:DI2"/>
    <mergeCell ref="EE1:EG1"/>
    <mergeCell ref="EI1:EK1"/>
    <mergeCell ref="EE2:EG2"/>
    <mergeCell ref="EI2:EK2"/>
    <mergeCell ref="X1:Z1"/>
    <mergeCell ref="AB1:AD1"/>
    <mergeCell ref="T1:V1"/>
    <mergeCell ref="AS43:AT43"/>
    <mergeCell ref="AS44:AT44"/>
    <mergeCell ref="DG41:DI41"/>
    <mergeCell ref="AW2:BB2"/>
    <mergeCell ref="AR41:AU41"/>
    <mergeCell ref="AW41:BB41"/>
    <mergeCell ref="EY1:FA1"/>
    <mergeCell ref="EY2:FA2"/>
    <mergeCell ref="EY41:FA41"/>
    <mergeCell ref="EY81:EZ81"/>
    <mergeCell ref="DK1:DM1"/>
    <mergeCell ref="DK2:DM2"/>
    <mergeCell ref="DK41:DM41"/>
    <mergeCell ref="DK81:DL81"/>
    <mergeCell ref="CN81:CO81"/>
    <mergeCell ref="CR81:CS81"/>
    <mergeCell ref="EM2:EM3"/>
    <mergeCell ref="CV2:CX2"/>
    <mergeCell ref="CV41:CX41"/>
    <mergeCell ref="CV81:CW81"/>
    <mergeCell ref="DO1:DQ1"/>
    <mergeCell ref="DS1:DU1"/>
    <mergeCell ref="DO2:DQ2"/>
    <mergeCell ref="DS2:DU2"/>
    <mergeCell ref="DO41:DQ41"/>
    <mergeCell ref="DS41:DU41"/>
    <mergeCell ref="DO81:DP81"/>
    <mergeCell ref="DS81:DT81"/>
    <mergeCell ref="DW1:DY1"/>
    <mergeCell ref="EA1:EC1"/>
  </mergeCells>
  <conditionalFormatting sqref="AW18 AW22 AW29 AW31:AW32">
    <cfRule type="cellIs" dxfId="13" priority="30" operator="equal">
      <formula>0</formula>
    </cfRule>
  </conditionalFormatting>
  <conditionalFormatting sqref="BD4:BD38">
    <cfRule type="expression" dxfId="12" priority="29">
      <formula>$E4=0</formula>
    </cfRule>
  </conditionalFormatting>
  <conditionalFormatting sqref="BI4:BI38">
    <cfRule type="expression" dxfId="11" priority="27">
      <formula>$E4=0</formula>
    </cfRule>
  </conditionalFormatting>
  <conditionalFormatting sqref="BM4:BM38">
    <cfRule type="expression" dxfId="10" priority="26">
      <formula>$E4=0</formula>
    </cfRule>
  </conditionalFormatting>
  <conditionalFormatting sqref="BY4:BY38">
    <cfRule type="expression" dxfId="9" priority="22">
      <formula>$U4=0</formula>
    </cfRule>
  </conditionalFormatting>
  <conditionalFormatting sqref="BF4:BF38">
    <cfRule type="expression" dxfId="8" priority="20">
      <formula>$U4=0</formula>
    </cfRule>
  </conditionalFormatting>
  <conditionalFormatting sqref="CD4:CD38">
    <cfRule type="expression" dxfId="7" priority="19">
      <formula>$U4=0</formula>
    </cfRule>
  </conditionalFormatting>
  <conditionalFormatting sqref="CN4:CN33">
    <cfRule type="expression" dxfId="6" priority="16">
      <formula>$R4=0</formula>
    </cfRule>
  </conditionalFormatting>
  <conditionalFormatting sqref="CN4:CN38">
    <cfRule type="expression" dxfId="5" priority="15">
      <formula>$R4=0</formula>
    </cfRule>
  </conditionalFormatting>
  <conditionalFormatting sqref="CR4:CR38">
    <cfRule type="expression" dxfId="4" priority="14">
      <formula>$R4=0</formula>
    </cfRule>
  </conditionalFormatting>
  <conditionalFormatting sqref="CV4:CV38">
    <cfRule type="expression" dxfId="3" priority="12">
      <formula>$U4=0</formula>
    </cfRule>
  </conditionalFormatting>
  <conditionalFormatting sqref="BZ4:BZ38">
    <cfRule type="expression" dxfId="2" priority="11">
      <formula>$U4=0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activeCell="N17" sqref="N17"/>
    </sheetView>
  </sheetViews>
  <sheetFormatPr defaultColWidth="8.5703125" defaultRowHeight="15" x14ac:dyDescent="0.25"/>
  <cols>
    <col min="1" max="1" width="19.7109375" style="198" bestFit="1" customWidth="1"/>
    <col min="2" max="2" width="15.5703125" style="198" customWidth="1"/>
    <col min="3" max="3" width="9.85546875" style="198" customWidth="1"/>
    <col min="4" max="5" width="8.5703125" style="198"/>
    <col min="6" max="6" width="8.5703125" style="207"/>
    <col min="7" max="7" width="8.5703125" style="206"/>
    <col min="8" max="16384" width="8.5703125" style="198"/>
  </cols>
  <sheetData>
    <row r="1" spans="1:10" ht="30" customHeight="1" x14ac:dyDescent="0.25">
      <c r="A1" s="198" t="s">
        <v>161</v>
      </c>
      <c r="B1" s="198" t="s">
        <v>159</v>
      </c>
      <c r="C1" s="199">
        <v>0.22</v>
      </c>
      <c r="D1" s="198" t="s">
        <v>160</v>
      </c>
      <c r="E1" s="199">
        <v>7.0000000000000007E-2</v>
      </c>
      <c r="F1" s="207" t="s">
        <v>163</v>
      </c>
      <c r="G1" s="209" t="s">
        <v>35</v>
      </c>
      <c r="H1" s="216" t="s">
        <v>167</v>
      </c>
      <c r="I1" s="214" t="s">
        <v>165</v>
      </c>
      <c r="J1" s="215" t="s">
        <v>166</v>
      </c>
    </row>
    <row r="2" spans="1:10" x14ac:dyDescent="0.25">
      <c r="A2" s="200" t="s">
        <v>11</v>
      </c>
      <c r="B2" s="201">
        <v>181</v>
      </c>
      <c r="C2" s="202">
        <v>39.82</v>
      </c>
      <c r="D2" s="203">
        <v>7</v>
      </c>
      <c r="E2" s="204">
        <v>1</v>
      </c>
      <c r="F2" s="208">
        <v>7.9640000000000004</v>
      </c>
      <c r="G2" s="205">
        <v>50</v>
      </c>
      <c r="H2" s="210">
        <v>3</v>
      </c>
      <c r="I2" s="211">
        <v>345</v>
      </c>
      <c r="J2" s="212">
        <v>8.6956521739130436E-3</v>
      </c>
    </row>
    <row r="3" spans="1:10" x14ac:dyDescent="0.25">
      <c r="A3" s="200" t="s">
        <v>23</v>
      </c>
      <c r="B3" s="201">
        <v>259.60000000000002</v>
      </c>
      <c r="C3" s="202">
        <v>57.112000000000002</v>
      </c>
      <c r="D3" s="203">
        <v>7</v>
      </c>
      <c r="E3" s="204">
        <v>1</v>
      </c>
      <c r="F3" s="208">
        <v>5.7112000000000007</v>
      </c>
      <c r="G3" s="205">
        <v>65</v>
      </c>
      <c r="H3" s="210">
        <v>10</v>
      </c>
      <c r="I3" s="211">
        <v>524</v>
      </c>
      <c r="J3" s="212">
        <v>1.9083969465648856E-2</v>
      </c>
    </row>
    <row r="4" spans="1:10" x14ac:dyDescent="0.25">
      <c r="A4" s="200" t="s">
        <v>2</v>
      </c>
      <c r="B4" s="201">
        <v>158.19999999999999</v>
      </c>
      <c r="C4" s="202">
        <v>34.803999999999995</v>
      </c>
      <c r="D4" s="203">
        <v>8</v>
      </c>
      <c r="E4" s="204">
        <v>1</v>
      </c>
      <c r="F4" s="208">
        <v>34.803999999999995</v>
      </c>
      <c r="G4" s="205">
        <v>75</v>
      </c>
      <c r="H4" s="210">
        <v>0</v>
      </c>
      <c r="I4" s="211">
        <v>533</v>
      </c>
      <c r="J4" s="212">
        <v>0</v>
      </c>
    </row>
    <row r="5" spans="1:10" x14ac:dyDescent="0.25">
      <c r="A5" s="200" t="s">
        <v>16</v>
      </c>
      <c r="B5" s="201">
        <v>337</v>
      </c>
      <c r="C5" s="202">
        <v>74.14</v>
      </c>
      <c r="D5" s="203">
        <v>9</v>
      </c>
      <c r="E5" s="204">
        <v>1</v>
      </c>
      <c r="F5" s="208">
        <v>7.4140000000000006</v>
      </c>
      <c r="G5" s="205">
        <v>85</v>
      </c>
      <c r="H5" s="210">
        <v>30</v>
      </c>
      <c r="I5" s="211">
        <v>870</v>
      </c>
      <c r="J5" s="212">
        <v>3.4482758620689655E-2</v>
      </c>
    </row>
    <row r="6" spans="1:10" x14ac:dyDescent="0.25">
      <c r="A6" s="200" t="s">
        <v>15</v>
      </c>
      <c r="B6" s="201">
        <v>348.8</v>
      </c>
      <c r="C6" s="202">
        <v>76.736000000000004</v>
      </c>
      <c r="D6" s="203">
        <v>8</v>
      </c>
      <c r="E6" s="204">
        <v>1</v>
      </c>
      <c r="F6" s="208">
        <v>3.8368000000000002</v>
      </c>
      <c r="G6" s="205">
        <v>85</v>
      </c>
      <c r="H6" s="210">
        <v>40</v>
      </c>
      <c r="I6" s="211">
        <v>766</v>
      </c>
      <c r="J6" s="212">
        <v>5.2219321148825062E-2</v>
      </c>
    </row>
    <row r="7" spans="1:10" x14ac:dyDescent="0.25">
      <c r="A7" s="200" t="s">
        <v>29</v>
      </c>
      <c r="B7" s="201">
        <v>407.2</v>
      </c>
      <c r="C7" s="202">
        <v>89.584000000000003</v>
      </c>
      <c r="D7" s="203">
        <v>8</v>
      </c>
      <c r="E7" s="204">
        <v>1</v>
      </c>
      <c r="F7" s="208">
        <v>8.958400000000001</v>
      </c>
      <c r="G7" s="205">
        <v>100</v>
      </c>
      <c r="H7" s="210">
        <v>42</v>
      </c>
      <c r="I7" s="211">
        <v>1364</v>
      </c>
      <c r="J7" s="212">
        <v>3.0791788856304986E-2</v>
      </c>
    </row>
    <row r="8" spans="1:10" x14ac:dyDescent="0.25">
      <c r="A8" s="200" t="s">
        <v>8</v>
      </c>
      <c r="B8" s="201">
        <v>411.2</v>
      </c>
      <c r="C8" s="202">
        <v>90.463999999999999</v>
      </c>
      <c r="D8" s="203">
        <v>8</v>
      </c>
      <c r="E8" s="204">
        <v>1</v>
      </c>
      <c r="F8" s="208">
        <v>4.5232000000000001</v>
      </c>
      <c r="G8" s="205">
        <v>100</v>
      </c>
      <c r="H8" s="210">
        <v>44</v>
      </c>
      <c r="I8" s="211">
        <v>868</v>
      </c>
      <c r="J8" s="212">
        <v>5.0691244239631339E-2</v>
      </c>
    </row>
    <row r="9" spans="1:10" x14ac:dyDescent="0.25">
      <c r="A9" s="200" t="s">
        <v>33</v>
      </c>
      <c r="B9" s="201">
        <v>450.2</v>
      </c>
      <c r="C9" s="202">
        <v>99.043999999999997</v>
      </c>
      <c r="D9" s="203">
        <v>8</v>
      </c>
      <c r="E9" s="204">
        <v>1</v>
      </c>
      <c r="F9" s="208">
        <v>4.9522000000000004</v>
      </c>
      <c r="G9" s="205">
        <v>105</v>
      </c>
      <c r="H9" s="210">
        <v>40</v>
      </c>
      <c r="I9" s="211">
        <v>723</v>
      </c>
      <c r="J9" s="212">
        <v>5.5325034578146609E-2</v>
      </c>
    </row>
    <row r="10" spans="1:10" x14ac:dyDescent="0.25">
      <c r="A10" s="200" t="s">
        <v>17</v>
      </c>
      <c r="B10" s="201">
        <v>460.4</v>
      </c>
      <c r="C10" s="202">
        <v>101.288</v>
      </c>
      <c r="D10" s="203">
        <v>13</v>
      </c>
      <c r="E10" s="204">
        <v>2</v>
      </c>
      <c r="F10" s="208">
        <v>0</v>
      </c>
      <c r="G10" s="205">
        <v>105</v>
      </c>
      <c r="H10" s="210">
        <v>200</v>
      </c>
      <c r="I10" s="211">
        <v>1192</v>
      </c>
      <c r="J10" s="212">
        <v>0.16778523489932887</v>
      </c>
    </row>
    <row r="11" spans="1:10" x14ac:dyDescent="0.25">
      <c r="A11" s="200" t="s">
        <v>6</v>
      </c>
      <c r="B11" s="201">
        <v>257</v>
      </c>
      <c r="C11" s="202">
        <v>56.54</v>
      </c>
      <c r="D11" s="203">
        <v>7</v>
      </c>
      <c r="E11" s="204">
        <v>1</v>
      </c>
      <c r="F11" s="208">
        <v>56.54</v>
      </c>
      <c r="G11" s="205">
        <v>115</v>
      </c>
      <c r="H11" s="210">
        <v>0</v>
      </c>
      <c r="I11" s="211">
        <v>727</v>
      </c>
      <c r="J11" s="212">
        <v>0</v>
      </c>
    </row>
    <row r="12" spans="1:10" x14ac:dyDescent="0.25">
      <c r="A12" s="200" t="s">
        <v>24</v>
      </c>
      <c r="B12" s="201">
        <v>472.4</v>
      </c>
      <c r="C12" s="202">
        <v>103.928</v>
      </c>
      <c r="D12" s="203">
        <v>7</v>
      </c>
      <c r="E12" s="204">
        <v>1</v>
      </c>
      <c r="F12" s="208">
        <v>20.785600000000002</v>
      </c>
      <c r="G12" s="205">
        <v>130</v>
      </c>
      <c r="H12" s="210">
        <v>2</v>
      </c>
      <c r="I12" s="211">
        <v>1256</v>
      </c>
      <c r="J12" s="212">
        <v>1.5923566878980893E-3</v>
      </c>
    </row>
    <row r="13" spans="1:10" x14ac:dyDescent="0.25">
      <c r="A13" s="200" t="s">
        <v>21</v>
      </c>
      <c r="B13" s="201">
        <v>303.8</v>
      </c>
      <c r="C13" s="202">
        <v>66.835999999999999</v>
      </c>
      <c r="D13" s="203">
        <v>5</v>
      </c>
      <c r="E13" s="204">
        <v>0</v>
      </c>
      <c r="F13" s="208">
        <v>66.835999999999999</v>
      </c>
      <c r="G13" s="205">
        <v>135</v>
      </c>
      <c r="H13" s="210">
        <v>0</v>
      </c>
      <c r="I13" s="211">
        <v>455</v>
      </c>
      <c r="J13" s="212">
        <v>0</v>
      </c>
    </row>
    <row r="14" spans="1:10" x14ac:dyDescent="0.25">
      <c r="A14" s="200" t="s">
        <v>18</v>
      </c>
      <c r="B14" s="201">
        <v>663.4</v>
      </c>
      <c r="C14" s="202">
        <v>145.94800000000001</v>
      </c>
      <c r="D14" s="203">
        <v>8</v>
      </c>
      <c r="E14" s="204">
        <v>1</v>
      </c>
      <c r="F14" s="208">
        <v>14.594800000000001</v>
      </c>
      <c r="G14" s="205">
        <v>165</v>
      </c>
      <c r="H14" s="210">
        <v>20</v>
      </c>
      <c r="I14" s="213">
        <v>1442</v>
      </c>
      <c r="J14" s="212">
        <v>1.3869625520110958E-2</v>
      </c>
    </row>
    <row r="15" spans="1:10" x14ac:dyDescent="0.25">
      <c r="A15" s="200" t="s">
        <v>19</v>
      </c>
      <c r="B15" s="201">
        <v>705.6</v>
      </c>
      <c r="C15" s="202">
        <v>155.232</v>
      </c>
      <c r="D15" s="203">
        <v>10</v>
      </c>
      <c r="E15" s="204">
        <v>1</v>
      </c>
      <c r="F15" s="208">
        <v>31.046400000000002</v>
      </c>
      <c r="G15" s="205">
        <v>190</v>
      </c>
      <c r="H15" s="210">
        <v>10</v>
      </c>
      <c r="I15" s="211">
        <v>1344</v>
      </c>
      <c r="J15" s="212">
        <v>7.4404761904761901E-3</v>
      </c>
    </row>
    <row r="16" spans="1:10" x14ac:dyDescent="0.25">
      <c r="A16" s="200" t="s">
        <v>31</v>
      </c>
      <c r="B16" s="201">
        <v>440.4</v>
      </c>
      <c r="C16" s="202">
        <v>96.887999999999991</v>
      </c>
      <c r="D16" s="203">
        <v>6</v>
      </c>
      <c r="E16" s="204">
        <v>1</v>
      </c>
      <c r="F16" s="208">
        <v>96.887999999999991</v>
      </c>
      <c r="G16" s="205">
        <v>195</v>
      </c>
      <c r="H16" s="210">
        <v>0</v>
      </c>
      <c r="I16" s="211">
        <v>675</v>
      </c>
      <c r="J16" s="212">
        <v>0</v>
      </c>
    </row>
    <row r="17" spans="1:10" x14ac:dyDescent="0.25">
      <c r="A17" s="200" t="s">
        <v>27</v>
      </c>
      <c r="B17" s="201">
        <v>442.8</v>
      </c>
      <c r="C17" s="202">
        <v>97.415999999999997</v>
      </c>
      <c r="D17" s="203">
        <v>5</v>
      </c>
      <c r="E17" s="204">
        <v>0</v>
      </c>
      <c r="F17" s="208">
        <v>97.415999999999997</v>
      </c>
      <c r="G17" s="205">
        <v>195</v>
      </c>
      <c r="H17" s="210">
        <v>0</v>
      </c>
      <c r="I17" s="211">
        <v>948</v>
      </c>
      <c r="J17" s="212">
        <v>0</v>
      </c>
    </row>
    <row r="18" spans="1:10" x14ac:dyDescent="0.25">
      <c r="A18" s="200" t="s">
        <v>3</v>
      </c>
      <c r="B18" s="201">
        <v>925.8</v>
      </c>
      <c r="C18" s="202">
        <v>203.67599999999999</v>
      </c>
      <c r="D18" s="203">
        <v>6</v>
      </c>
      <c r="E18" s="204">
        <v>0</v>
      </c>
      <c r="F18" s="208">
        <v>20.367599999999999</v>
      </c>
      <c r="G18" s="205">
        <v>225</v>
      </c>
      <c r="H18" s="210">
        <v>40</v>
      </c>
      <c r="I18" s="211">
        <v>981</v>
      </c>
      <c r="J18" s="212">
        <v>4.0774719673802244E-2</v>
      </c>
    </row>
    <row r="19" spans="1:10" x14ac:dyDescent="0.25">
      <c r="A19" s="200" t="s">
        <v>12</v>
      </c>
      <c r="B19" s="201">
        <v>934</v>
      </c>
      <c r="C19" s="202">
        <v>205.48</v>
      </c>
      <c r="D19" s="203">
        <v>8</v>
      </c>
      <c r="E19" s="204">
        <v>1</v>
      </c>
      <c r="F19" s="208">
        <v>20.548000000000002</v>
      </c>
      <c r="G19" s="205">
        <v>230</v>
      </c>
      <c r="H19" s="210">
        <v>40</v>
      </c>
      <c r="I19" s="211">
        <v>2161</v>
      </c>
      <c r="J19" s="212">
        <v>1.8509949097639981E-2</v>
      </c>
    </row>
    <row r="20" spans="1:10" x14ac:dyDescent="0.25">
      <c r="A20" s="200" t="s">
        <v>10</v>
      </c>
      <c r="B20" s="201">
        <v>1035</v>
      </c>
      <c r="C20" s="202">
        <v>227.7</v>
      </c>
      <c r="D20" s="203">
        <v>10</v>
      </c>
      <c r="E20" s="204">
        <v>1</v>
      </c>
      <c r="F20" s="208">
        <v>0</v>
      </c>
      <c r="G20" s="205">
        <v>230</v>
      </c>
      <c r="H20" s="210">
        <v>290</v>
      </c>
      <c r="I20" s="211">
        <v>1899</v>
      </c>
      <c r="J20" s="212">
        <v>0.15271195365982096</v>
      </c>
    </row>
    <row r="21" spans="1:10" x14ac:dyDescent="0.25">
      <c r="A21" s="200" t="s">
        <v>20</v>
      </c>
      <c r="B21" s="201">
        <v>875</v>
      </c>
      <c r="C21" s="202">
        <v>192.5</v>
      </c>
      <c r="D21" s="203">
        <v>7</v>
      </c>
      <c r="E21" s="204">
        <v>1</v>
      </c>
      <c r="F21" s="208">
        <v>38.5</v>
      </c>
      <c r="G21" s="205">
        <v>235</v>
      </c>
      <c r="H21" s="210">
        <v>10</v>
      </c>
      <c r="I21" s="211">
        <v>1219</v>
      </c>
      <c r="J21" s="212">
        <v>8.2034454470877767E-3</v>
      </c>
    </row>
    <row r="22" spans="1:10" x14ac:dyDescent="0.25">
      <c r="A22" s="200" t="s">
        <v>22</v>
      </c>
      <c r="B22" s="201">
        <v>1121.4000000000001</v>
      </c>
      <c r="C22" s="202">
        <v>246.70800000000003</v>
      </c>
      <c r="D22" s="203">
        <v>30</v>
      </c>
      <c r="E22" s="204">
        <v>3</v>
      </c>
      <c r="F22" s="208">
        <v>24.670800000000003</v>
      </c>
      <c r="G22" s="205">
        <v>275</v>
      </c>
      <c r="H22" s="210">
        <v>40</v>
      </c>
      <c r="I22" s="211">
        <v>1889</v>
      </c>
      <c r="J22" s="212">
        <v>2.1175224986765485E-2</v>
      </c>
    </row>
    <row r="23" spans="1:10" x14ac:dyDescent="0.25">
      <c r="A23" s="200" t="s">
        <v>32</v>
      </c>
      <c r="B23" s="201">
        <v>1173.5999999999999</v>
      </c>
      <c r="C23" s="202">
        <v>258.19200000000001</v>
      </c>
      <c r="D23" s="203">
        <v>8</v>
      </c>
      <c r="E23" s="204">
        <v>1</v>
      </c>
      <c r="F23" s="208">
        <v>25.819200000000002</v>
      </c>
      <c r="G23" s="205">
        <v>275</v>
      </c>
      <c r="H23" s="210">
        <v>84</v>
      </c>
      <c r="I23" s="211">
        <v>2870</v>
      </c>
      <c r="J23" s="212">
        <v>2.9268292682926831E-2</v>
      </c>
    </row>
    <row r="24" spans="1:10" x14ac:dyDescent="0.25">
      <c r="A24" s="200" t="s">
        <v>9</v>
      </c>
      <c r="B24" s="201">
        <v>1230.5999999999999</v>
      </c>
      <c r="C24" s="202">
        <v>270.73199999999997</v>
      </c>
      <c r="D24" s="203">
        <v>12</v>
      </c>
      <c r="E24" s="204">
        <v>1</v>
      </c>
      <c r="F24" s="208">
        <v>27.0732</v>
      </c>
      <c r="G24" s="205">
        <v>300</v>
      </c>
      <c r="H24" s="210">
        <v>60</v>
      </c>
      <c r="I24" s="211">
        <v>2465</v>
      </c>
      <c r="J24" s="212">
        <v>2.434077079107505E-2</v>
      </c>
    </row>
    <row r="25" spans="1:10" x14ac:dyDescent="0.25">
      <c r="A25" s="200" t="s">
        <v>14</v>
      </c>
      <c r="B25" s="201">
        <v>1523</v>
      </c>
      <c r="C25" s="202">
        <v>335.06</v>
      </c>
      <c r="D25" s="203">
        <v>21</v>
      </c>
      <c r="E25" s="204">
        <v>3</v>
      </c>
      <c r="F25" s="208">
        <v>16.753</v>
      </c>
      <c r="G25" s="205">
        <v>355</v>
      </c>
      <c r="H25" s="210">
        <v>250</v>
      </c>
      <c r="I25" s="211">
        <v>3113</v>
      </c>
      <c r="J25" s="212">
        <v>8.0308384195309987E-2</v>
      </c>
    </row>
    <row r="26" spans="1:10" x14ac:dyDescent="0.25">
      <c r="A26" s="200" t="s">
        <v>25</v>
      </c>
      <c r="B26" s="201">
        <v>1704.4</v>
      </c>
      <c r="C26" s="202">
        <v>374.96800000000002</v>
      </c>
      <c r="D26" s="203">
        <v>22</v>
      </c>
      <c r="E26" s="204">
        <v>3</v>
      </c>
      <c r="F26" s="208">
        <v>37.4968</v>
      </c>
      <c r="G26" s="205">
        <v>415</v>
      </c>
      <c r="H26" s="210">
        <v>90</v>
      </c>
      <c r="I26" s="211">
        <v>2284</v>
      </c>
      <c r="J26" s="212">
        <v>3.9404553415061293E-2</v>
      </c>
    </row>
    <row r="27" spans="1:10" x14ac:dyDescent="0.25">
      <c r="A27" s="200" t="s">
        <v>30</v>
      </c>
      <c r="B27" s="201">
        <v>1059.5999999999999</v>
      </c>
      <c r="C27" s="202">
        <v>233.11199999999999</v>
      </c>
      <c r="D27" s="203">
        <v>18</v>
      </c>
      <c r="E27" s="204">
        <v>2</v>
      </c>
      <c r="F27" s="208">
        <v>233.11199999999999</v>
      </c>
      <c r="G27" s="205">
        <v>470</v>
      </c>
      <c r="H27" s="210">
        <v>0</v>
      </c>
      <c r="I27" s="211">
        <v>1686</v>
      </c>
      <c r="J27" s="212">
        <v>0</v>
      </c>
    </row>
    <row r="28" spans="1:10" x14ac:dyDescent="0.25">
      <c r="A28" s="200" t="s">
        <v>26</v>
      </c>
      <c r="B28" s="201">
        <v>2357.8000000000002</v>
      </c>
      <c r="C28" s="202">
        <v>518.71600000000001</v>
      </c>
      <c r="D28" s="203">
        <v>34</v>
      </c>
      <c r="E28" s="204">
        <v>3</v>
      </c>
      <c r="F28" s="208">
        <v>51.871600000000001</v>
      </c>
      <c r="G28" s="205">
        <v>575</v>
      </c>
      <c r="H28" s="210">
        <v>180</v>
      </c>
      <c r="I28" s="211">
        <v>4624</v>
      </c>
      <c r="J28" s="212">
        <v>3.8927335640138408E-2</v>
      </c>
    </row>
    <row r="29" spans="1:10" x14ac:dyDescent="0.25">
      <c r="A29" s="200" t="s">
        <v>5</v>
      </c>
      <c r="B29" s="201">
        <v>1353.6</v>
      </c>
      <c r="C29" s="202">
        <v>297.79199999999997</v>
      </c>
      <c r="D29" s="203">
        <v>12</v>
      </c>
      <c r="E29" s="204">
        <v>1</v>
      </c>
      <c r="F29" s="208">
        <v>297.79199999999997</v>
      </c>
      <c r="G29" s="205">
        <v>600</v>
      </c>
      <c r="H29" s="210">
        <v>0</v>
      </c>
      <c r="I29" s="213">
        <v>1735</v>
      </c>
      <c r="J29" s="212">
        <v>0</v>
      </c>
    </row>
    <row r="30" spans="1:10" x14ac:dyDescent="0.25">
      <c r="A30" s="200" t="s">
        <v>0</v>
      </c>
      <c r="B30" s="201">
        <v>2499</v>
      </c>
      <c r="C30" s="202">
        <v>549.78</v>
      </c>
      <c r="D30" s="203">
        <v>67</v>
      </c>
      <c r="E30" s="204">
        <v>4</v>
      </c>
      <c r="F30" s="208">
        <v>54.978000000000002</v>
      </c>
      <c r="G30" s="205">
        <v>610</v>
      </c>
      <c r="H30" s="210">
        <v>150</v>
      </c>
      <c r="I30" s="211">
        <v>5222</v>
      </c>
      <c r="J30" s="212">
        <v>2.8724626579854463E-2</v>
      </c>
    </row>
    <row r="31" spans="1:10" x14ac:dyDescent="0.25">
      <c r="A31" s="200" t="s">
        <v>28</v>
      </c>
      <c r="B31" s="201">
        <v>2479.8000000000002</v>
      </c>
      <c r="C31" s="202">
        <v>545.55600000000004</v>
      </c>
      <c r="D31" s="203">
        <v>88</v>
      </c>
      <c r="E31" s="204">
        <v>6</v>
      </c>
      <c r="F31" s="208">
        <v>109.11120000000001</v>
      </c>
      <c r="G31" s="205">
        <v>670</v>
      </c>
      <c r="H31" s="210">
        <v>20</v>
      </c>
      <c r="I31" s="211">
        <v>5086</v>
      </c>
      <c r="J31" s="212">
        <v>3.9323633503735743E-3</v>
      </c>
    </row>
    <row r="32" spans="1:10" x14ac:dyDescent="0.25">
      <c r="A32" s="200" t="s">
        <v>13</v>
      </c>
      <c r="B32" s="201">
        <v>3228.6</v>
      </c>
      <c r="C32" s="202">
        <v>710.29200000000003</v>
      </c>
      <c r="D32" s="203">
        <v>69</v>
      </c>
      <c r="E32" s="204">
        <v>6</v>
      </c>
      <c r="F32" s="208">
        <v>71.029200000000003</v>
      </c>
      <c r="G32" s="205">
        <v>790</v>
      </c>
      <c r="H32" s="210">
        <v>145</v>
      </c>
      <c r="I32" s="211">
        <v>4876</v>
      </c>
      <c r="J32" s="212">
        <v>2.973748974569319E-2</v>
      </c>
    </row>
    <row r="33" spans="1:10" x14ac:dyDescent="0.25">
      <c r="A33" s="200" t="s">
        <v>7</v>
      </c>
      <c r="B33" s="201">
        <v>1797.6</v>
      </c>
      <c r="C33" s="202">
        <v>395.47199999999998</v>
      </c>
      <c r="D33" s="203">
        <v>24</v>
      </c>
      <c r="E33" s="204">
        <v>3</v>
      </c>
      <c r="F33" s="208">
        <v>395.47199999999998</v>
      </c>
      <c r="G33" s="205">
        <v>795</v>
      </c>
      <c r="H33" s="210">
        <v>0</v>
      </c>
      <c r="I33" s="211">
        <v>1998</v>
      </c>
      <c r="J33" s="212">
        <v>0</v>
      </c>
    </row>
    <row r="34" spans="1:10" x14ac:dyDescent="0.25">
      <c r="A34" s="200" t="s">
        <v>4</v>
      </c>
      <c r="B34" s="201">
        <v>7191.4</v>
      </c>
      <c r="C34" s="202">
        <v>450</v>
      </c>
      <c r="D34" s="203">
        <v>424</v>
      </c>
      <c r="E34" s="204">
        <v>33</v>
      </c>
      <c r="F34" s="208">
        <v>450</v>
      </c>
      <c r="G34" s="205">
        <v>900</v>
      </c>
      <c r="H34" s="210">
        <v>0</v>
      </c>
      <c r="I34" s="211">
        <v>15733</v>
      </c>
      <c r="J34" s="212">
        <v>0</v>
      </c>
    </row>
    <row r="35" spans="1:10" x14ac:dyDescent="0.25">
      <c r="A35" s="200" t="s">
        <v>34</v>
      </c>
      <c r="B35" s="201">
        <v>2686.4</v>
      </c>
      <c r="C35" s="202">
        <v>591.00800000000004</v>
      </c>
      <c r="D35" s="203">
        <v>83</v>
      </c>
      <c r="E35" s="204">
        <v>7</v>
      </c>
      <c r="F35" s="208">
        <v>591.00800000000004</v>
      </c>
      <c r="G35" s="205">
        <v>1190</v>
      </c>
      <c r="H35" s="210">
        <v>0</v>
      </c>
      <c r="I35" s="213">
        <v>5476</v>
      </c>
      <c r="J35" s="212">
        <v>0</v>
      </c>
    </row>
    <row r="36" spans="1:10" x14ac:dyDescent="0.25">
      <c r="A36" s="200" t="s">
        <v>1</v>
      </c>
      <c r="B36" s="201">
        <v>19221.400000000001</v>
      </c>
      <c r="C36" s="202">
        <v>3110</v>
      </c>
      <c r="D36" s="203">
        <v>826</v>
      </c>
      <c r="E36" s="204">
        <v>49</v>
      </c>
      <c r="F36" s="208">
        <v>0</v>
      </c>
      <c r="G36" s="205">
        <v>3110</v>
      </c>
      <c r="H36" s="210">
        <v>5022</v>
      </c>
      <c r="I36" s="213">
        <v>43353</v>
      </c>
      <c r="J36" s="212">
        <v>0.11583973427444468</v>
      </c>
    </row>
    <row r="38" spans="1:10" x14ac:dyDescent="0.25">
      <c r="B38" s="198">
        <v>4</v>
      </c>
      <c r="C38" s="198">
        <v>4</v>
      </c>
      <c r="D38" s="198">
        <v>5</v>
      </c>
      <c r="E38" s="198">
        <v>5</v>
      </c>
      <c r="F38" s="207">
        <v>7</v>
      </c>
      <c r="G38" s="206">
        <v>2</v>
      </c>
      <c r="H38" s="198">
        <v>13</v>
      </c>
      <c r="I38" s="198">
        <v>3</v>
      </c>
      <c r="J38" s="198">
        <v>17</v>
      </c>
    </row>
    <row r="39" spans="1:10" x14ac:dyDescent="0.25">
      <c r="E39" s="198" t="s">
        <v>162</v>
      </c>
    </row>
    <row r="41" spans="1:10" x14ac:dyDescent="0.25">
      <c r="E41" s="198" t="s">
        <v>164</v>
      </c>
    </row>
  </sheetData>
  <autoFilter ref="A1:J36">
    <sortState ref="A2:J36">
      <sortCondition ref="G1:G36"/>
    </sortState>
  </autoFilter>
  <conditionalFormatting sqref="C2:C36">
    <cfRule type="cellIs" dxfId="1" priority="2" operator="equal">
      <formula>0</formula>
    </cfRule>
  </conditionalFormatting>
  <conditionalFormatting sqref="I2:I13 I15:I28 I30:I34">
    <cfRule type="cellIs" dxfId="0" priority="1" operator="greaterThan">
      <formula>30000</formula>
    </cfRule>
  </conditionalFormatting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Calculo Morro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Aline Machado Caetano Costa</dc:creator>
  <cp:lastModifiedBy>Fabricio Junior Alves Teixeira</cp:lastModifiedBy>
  <cp:lastPrinted>2021-01-18T18:50:01Z</cp:lastPrinted>
  <dcterms:created xsi:type="dcterms:W3CDTF">2021-01-11T18:37:49Z</dcterms:created>
  <dcterms:modified xsi:type="dcterms:W3CDTF">2021-06-14T00:42:31Z</dcterms:modified>
</cp:coreProperties>
</file>